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3655" windowHeight="9690" activeTab="2"/>
  </bookViews>
  <sheets>
    <sheet name="29.12.17-ECO FAM+dent-tr.i 2018" sheetId="1" r:id="rId1"/>
    <sheet name="29.12.17-ECO CLIN-" sheetId="2" r:id="rId2"/>
    <sheet name="29.12.17-PARA -" sheetId="3" r:id="rId3"/>
  </sheets>
  <definedNames>
    <definedName name="_xlnm._FilterDatabase" localSheetId="1" hidden="1">'29.12.17-ECO CLIN-'!$A$6:$F$93</definedName>
    <definedName name="_xlnm._FilterDatabase" localSheetId="0" hidden="1">'29.12.17-ECO FAM+dent-tr.i 2018'!$A$8:$E$44</definedName>
    <definedName name="_xlnm._FilterDatabase" localSheetId="2" hidden="1">'29.12.17-PARA -'!$A$7:$P$154</definedName>
    <definedName name="_xlnm.Print_Area" localSheetId="1">'29.12.17-ECO CLIN-'!$A$1:$F$93</definedName>
    <definedName name="_xlnm.Print_Area" localSheetId="0">'29.12.17-ECO FAM+dent-tr.i 2018'!$A$2:$F$55</definedName>
    <definedName name="_xlnm.Print_Area" localSheetId="2">'29.12.17-PARA -'!$A$3:$D$154</definedName>
    <definedName name="_xlnm.Print_Titles" localSheetId="1">'29.12.17-ECO CLIN-'!$A:$C,'29.12.17-ECO CLIN-'!$6:$6</definedName>
    <definedName name="_xlnm.Print_Titles" localSheetId="0">'29.12.17-ECO FAM+dent-tr.i 2018'!$A:$C</definedName>
    <definedName name="_xlnm.Print_Titles" localSheetId="2">'29.12.17-PARA -'!$A:$D,'29.12.17-PARA -'!$7:$8</definedName>
  </definedNames>
  <calcPr calcId="125725"/>
</workbook>
</file>

<file path=xl/calcChain.xml><?xml version="1.0" encoding="utf-8"?>
<calcChain xmlns="http://schemas.openxmlformats.org/spreadsheetml/2006/main">
  <c r="O154" i="3"/>
  <c r="N154"/>
  <c r="N158" s="1"/>
  <c r="M154"/>
  <c r="M158" s="1"/>
  <c r="K154"/>
  <c r="J154"/>
  <c r="J158" s="1"/>
  <c r="I154"/>
  <c r="I158" s="1"/>
  <c r="G154"/>
  <c r="F154"/>
  <c r="F158" s="1"/>
  <c r="E154"/>
  <c r="E158" s="1"/>
  <c r="S153"/>
  <c r="R153"/>
  <c r="Q153"/>
  <c r="P153"/>
  <c r="T153" s="1"/>
  <c r="L153"/>
  <c r="H153"/>
  <c r="S152"/>
  <c r="R152"/>
  <c r="Q152"/>
  <c r="P152"/>
  <c r="L152"/>
  <c r="T152" s="1"/>
  <c r="H152"/>
  <c r="S151"/>
  <c r="R151"/>
  <c r="Q151"/>
  <c r="P151"/>
  <c r="L151"/>
  <c r="H151"/>
  <c r="T151" s="1"/>
  <c r="S150"/>
  <c r="R150"/>
  <c r="Q150"/>
  <c r="P150"/>
  <c r="L150"/>
  <c r="H150"/>
  <c r="T150" s="1"/>
  <c r="S149"/>
  <c r="R149"/>
  <c r="Q149"/>
  <c r="P149"/>
  <c r="T149" s="1"/>
  <c r="L149"/>
  <c r="H149"/>
  <c r="S148"/>
  <c r="R148"/>
  <c r="Q148"/>
  <c r="P148"/>
  <c r="L148"/>
  <c r="H148"/>
  <c r="T148" s="1"/>
  <c r="S147"/>
  <c r="R147"/>
  <c r="Q147"/>
  <c r="P147"/>
  <c r="L147"/>
  <c r="H147"/>
  <c r="T147" s="1"/>
  <c r="S146"/>
  <c r="R146"/>
  <c r="Q146"/>
  <c r="P146"/>
  <c r="L146"/>
  <c r="H146"/>
  <c r="T146" s="1"/>
  <c r="S145"/>
  <c r="R145"/>
  <c r="Q145"/>
  <c r="P145"/>
  <c r="T145" s="1"/>
  <c r="L145"/>
  <c r="H145"/>
  <c r="S144"/>
  <c r="R144"/>
  <c r="Q144"/>
  <c r="P144"/>
  <c r="L144"/>
  <c r="H144"/>
  <c r="T144" s="1"/>
  <c r="S143"/>
  <c r="R143"/>
  <c r="Q143"/>
  <c r="P143"/>
  <c r="L143"/>
  <c r="H143"/>
  <c r="T143" s="1"/>
  <c r="S142"/>
  <c r="R142"/>
  <c r="Q142"/>
  <c r="P142"/>
  <c r="L142"/>
  <c r="H142"/>
  <c r="T142" s="1"/>
  <c r="S141"/>
  <c r="R141"/>
  <c r="Q141"/>
  <c r="P141"/>
  <c r="T141" s="1"/>
  <c r="L141"/>
  <c r="H141"/>
  <c r="S140"/>
  <c r="R140"/>
  <c r="Q140"/>
  <c r="P140"/>
  <c r="L140"/>
  <c r="T140" s="1"/>
  <c r="H140"/>
  <c r="S139"/>
  <c r="R139"/>
  <c r="Q139"/>
  <c r="P139"/>
  <c r="L139"/>
  <c r="H139"/>
  <c r="T139" s="1"/>
  <c r="S138"/>
  <c r="R138"/>
  <c r="Q138"/>
  <c r="P138"/>
  <c r="L138"/>
  <c r="H138"/>
  <c r="T138" s="1"/>
  <c r="S137"/>
  <c r="R137"/>
  <c r="Q137"/>
  <c r="P137"/>
  <c r="T137" s="1"/>
  <c r="L137"/>
  <c r="H137"/>
  <c r="S136"/>
  <c r="R136"/>
  <c r="Q136"/>
  <c r="P136"/>
  <c r="L136"/>
  <c r="T136" s="1"/>
  <c r="H136"/>
  <c r="S135"/>
  <c r="R135"/>
  <c r="Q135"/>
  <c r="P135"/>
  <c r="L135"/>
  <c r="H135"/>
  <c r="T135" s="1"/>
  <c r="S134"/>
  <c r="R134"/>
  <c r="Q134"/>
  <c r="P134"/>
  <c r="L134"/>
  <c r="H134"/>
  <c r="T134" s="1"/>
  <c r="S133"/>
  <c r="R133"/>
  <c r="Q133"/>
  <c r="P133"/>
  <c r="T133" s="1"/>
  <c r="L133"/>
  <c r="H133"/>
  <c r="S132"/>
  <c r="R132"/>
  <c r="Q132"/>
  <c r="P132"/>
  <c r="L132"/>
  <c r="T132" s="1"/>
  <c r="H132"/>
  <c r="S131"/>
  <c r="R131"/>
  <c r="Q131"/>
  <c r="P131"/>
  <c r="L131"/>
  <c r="H131"/>
  <c r="T131" s="1"/>
  <c r="S130"/>
  <c r="R130"/>
  <c r="Q130"/>
  <c r="P130"/>
  <c r="L130"/>
  <c r="H130"/>
  <c r="T130" s="1"/>
  <c r="S129"/>
  <c r="R129"/>
  <c r="Q129"/>
  <c r="P129"/>
  <c r="T129" s="1"/>
  <c r="L129"/>
  <c r="H129"/>
  <c r="S128"/>
  <c r="R128"/>
  <c r="Q128"/>
  <c r="P128"/>
  <c r="L128"/>
  <c r="T128" s="1"/>
  <c r="H128"/>
  <c r="S127"/>
  <c r="R127"/>
  <c r="Q127"/>
  <c r="P127"/>
  <c r="L127"/>
  <c r="H127"/>
  <c r="T127" s="1"/>
  <c r="S126"/>
  <c r="R126"/>
  <c r="Q126"/>
  <c r="P126"/>
  <c r="L126"/>
  <c r="H126"/>
  <c r="T126" s="1"/>
  <c r="S125"/>
  <c r="R125"/>
  <c r="Q125"/>
  <c r="P125"/>
  <c r="T125" s="1"/>
  <c r="L125"/>
  <c r="H125"/>
  <c r="S124"/>
  <c r="R124"/>
  <c r="Q124"/>
  <c r="P124"/>
  <c r="L124"/>
  <c r="T124" s="1"/>
  <c r="H124"/>
  <c r="S123"/>
  <c r="R123"/>
  <c r="Q123"/>
  <c r="P123"/>
  <c r="L123"/>
  <c r="H123"/>
  <c r="T123" s="1"/>
  <c r="S122"/>
  <c r="R122"/>
  <c r="Q122"/>
  <c r="P122"/>
  <c r="L122"/>
  <c r="H122"/>
  <c r="T122" s="1"/>
  <c r="S121"/>
  <c r="R121"/>
  <c r="Q121"/>
  <c r="P121"/>
  <c r="T121" s="1"/>
  <c r="L121"/>
  <c r="H121"/>
  <c r="S120"/>
  <c r="R120"/>
  <c r="Q120"/>
  <c r="P120"/>
  <c r="L120"/>
  <c r="T120" s="1"/>
  <c r="H120"/>
  <c r="S119"/>
  <c r="R119"/>
  <c r="Q119"/>
  <c r="P119"/>
  <c r="L119"/>
  <c r="H119"/>
  <c r="T119" s="1"/>
  <c r="S118"/>
  <c r="R118"/>
  <c r="Q118"/>
  <c r="P118"/>
  <c r="L118"/>
  <c r="H118"/>
  <c r="T118" s="1"/>
  <c r="S117"/>
  <c r="R117"/>
  <c r="Q117"/>
  <c r="P117"/>
  <c r="T117" s="1"/>
  <c r="L117"/>
  <c r="H117"/>
  <c r="S116"/>
  <c r="R116"/>
  <c r="Q116"/>
  <c r="P116"/>
  <c r="L116"/>
  <c r="H116"/>
  <c r="T116" s="1"/>
  <c r="S115"/>
  <c r="R115"/>
  <c r="Q115"/>
  <c r="P115"/>
  <c r="L115"/>
  <c r="H115"/>
  <c r="T115" s="1"/>
  <c r="S114"/>
  <c r="R114"/>
  <c r="Q114"/>
  <c r="P114"/>
  <c r="L114"/>
  <c r="H114"/>
  <c r="T114" s="1"/>
  <c r="T113"/>
  <c r="S113"/>
  <c r="R113"/>
  <c r="Q113"/>
  <c r="P113"/>
  <c r="L113"/>
  <c r="H113"/>
  <c r="S112"/>
  <c r="R112"/>
  <c r="Q112"/>
  <c r="P112"/>
  <c r="L112"/>
  <c r="H112"/>
  <c r="T112" s="1"/>
  <c r="S111"/>
  <c r="R111"/>
  <c r="Q111"/>
  <c r="P111"/>
  <c r="L111"/>
  <c r="H111"/>
  <c r="T111" s="1"/>
  <c r="S110"/>
  <c r="R110"/>
  <c r="Q110"/>
  <c r="P110"/>
  <c r="L110"/>
  <c r="H110"/>
  <c r="T110" s="1"/>
  <c r="S109"/>
  <c r="R109"/>
  <c r="Q109"/>
  <c r="P109"/>
  <c r="T109" s="1"/>
  <c r="L109"/>
  <c r="H109"/>
  <c r="S108"/>
  <c r="R108"/>
  <c r="Q108"/>
  <c r="P108"/>
  <c r="L108"/>
  <c r="H108"/>
  <c r="T108" s="1"/>
  <c r="S107"/>
  <c r="R107"/>
  <c r="Q107"/>
  <c r="P107"/>
  <c r="L107"/>
  <c r="H107"/>
  <c r="T107" s="1"/>
  <c r="S106"/>
  <c r="R106"/>
  <c r="Q106"/>
  <c r="P106"/>
  <c r="L106"/>
  <c r="H106"/>
  <c r="T106" s="1"/>
  <c r="T105"/>
  <c r="S105"/>
  <c r="R105"/>
  <c r="Q105"/>
  <c r="P105"/>
  <c r="L105"/>
  <c r="H105"/>
  <c r="S104"/>
  <c r="R104"/>
  <c r="Q104"/>
  <c r="P104"/>
  <c r="L104"/>
  <c r="H104"/>
  <c r="T104" s="1"/>
  <c r="S103"/>
  <c r="R103"/>
  <c r="Q103"/>
  <c r="P103"/>
  <c r="L103"/>
  <c r="H103"/>
  <c r="T103" s="1"/>
  <c r="S102"/>
  <c r="R102"/>
  <c r="Q102"/>
  <c r="P102"/>
  <c r="L102"/>
  <c r="H102"/>
  <c r="T102" s="1"/>
  <c r="S101"/>
  <c r="R101"/>
  <c r="Q101"/>
  <c r="P101"/>
  <c r="T101" s="1"/>
  <c r="L101"/>
  <c r="H101"/>
  <c r="S100"/>
  <c r="R100"/>
  <c r="Q100"/>
  <c r="P100"/>
  <c r="L100"/>
  <c r="H100"/>
  <c r="T100" s="1"/>
  <c r="S99"/>
  <c r="R99"/>
  <c r="Q99"/>
  <c r="P99"/>
  <c r="L99"/>
  <c r="H99"/>
  <c r="T99" s="1"/>
  <c r="S98"/>
  <c r="R98"/>
  <c r="Q98"/>
  <c r="P98"/>
  <c r="L98"/>
  <c r="H98"/>
  <c r="T98" s="1"/>
  <c r="S97"/>
  <c r="R97"/>
  <c r="Q97"/>
  <c r="P97"/>
  <c r="T97" s="1"/>
  <c r="L97"/>
  <c r="H97"/>
  <c r="S96"/>
  <c r="R96"/>
  <c r="Q96"/>
  <c r="P96"/>
  <c r="L96"/>
  <c r="H96"/>
  <c r="T96" s="1"/>
  <c r="S95"/>
  <c r="R95"/>
  <c r="Q95"/>
  <c r="P95"/>
  <c r="L95"/>
  <c r="H95"/>
  <c r="T95" s="1"/>
  <c r="S94"/>
  <c r="R94"/>
  <c r="Q94"/>
  <c r="P94"/>
  <c r="L94"/>
  <c r="H94"/>
  <c r="T94" s="1"/>
  <c r="S93"/>
  <c r="R93"/>
  <c r="Q93"/>
  <c r="P93"/>
  <c r="T93" s="1"/>
  <c r="L93"/>
  <c r="H93"/>
  <c r="S92"/>
  <c r="R92"/>
  <c r="Q92"/>
  <c r="P92"/>
  <c r="L92"/>
  <c r="H92"/>
  <c r="T92" s="1"/>
  <c r="S91"/>
  <c r="R91"/>
  <c r="Q91"/>
  <c r="P91"/>
  <c r="L91"/>
  <c r="H91"/>
  <c r="T91" s="1"/>
  <c r="S90"/>
  <c r="R90"/>
  <c r="Q90"/>
  <c r="P90"/>
  <c r="L90"/>
  <c r="H90"/>
  <c r="T90" s="1"/>
  <c r="S89"/>
  <c r="R89"/>
  <c r="Q89"/>
  <c r="P89"/>
  <c r="T89" s="1"/>
  <c r="L89"/>
  <c r="H89"/>
  <c r="S88"/>
  <c r="R88"/>
  <c r="Q88"/>
  <c r="P88"/>
  <c r="L88"/>
  <c r="H88"/>
  <c r="T88" s="1"/>
  <c r="S87"/>
  <c r="R87"/>
  <c r="Q87"/>
  <c r="P87"/>
  <c r="L87"/>
  <c r="H87"/>
  <c r="T87" s="1"/>
  <c r="S86"/>
  <c r="R86"/>
  <c r="Q86"/>
  <c r="P86"/>
  <c r="L86"/>
  <c r="H86"/>
  <c r="T86" s="1"/>
  <c r="S85"/>
  <c r="R85"/>
  <c r="Q85"/>
  <c r="P85"/>
  <c r="T85" s="1"/>
  <c r="L85"/>
  <c r="H85"/>
  <c r="S84"/>
  <c r="R84"/>
  <c r="Q84"/>
  <c r="P84"/>
  <c r="L84"/>
  <c r="H84"/>
  <c r="T84" s="1"/>
  <c r="S83"/>
  <c r="R83"/>
  <c r="Q83"/>
  <c r="P83"/>
  <c r="L83"/>
  <c r="H83"/>
  <c r="T83" s="1"/>
  <c r="S82"/>
  <c r="R82"/>
  <c r="Q82"/>
  <c r="P82"/>
  <c r="L82"/>
  <c r="H82"/>
  <c r="T82" s="1"/>
  <c r="S81"/>
  <c r="R81"/>
  <c r="Q81"/>
  <c r="P81"/>
  <c r="T81" s="1"/>
  <c r="L81"/>
  <c r="H81"/>
  <c r="S80"/>
  <c r="R80"/>
  <c r="Q80"/>
  <c r="P80"/>
  <c r="L80"/>
  <c r="H80"/>
  <c r="T80" s="1"/>
  <c r="S79"/>
  <c r="R79"/>
  <c r="Q79"/>
  <c r="P79"/>
  <c r="L79"/>
  <c r="H79"/>
  <c r="T79" s="1"/>
  <c r="S78"/>
  <c r="R78"/>
  <c r="Q78"/>
  <c r="P78"/>
  <c r="L78"/>
  <c r="H78"/>
  <c r="T78" s="1"/>
  <c r="S77"/>
  <c r="R77"/>
  <c r="Q77"/>
  <c r="P77"/>
  <c r="T77" s="1"/>
  <c r="L77"/>
  <c r="H77"/>
  <c r="S76"/>
  <c r="R76"/>
  <c r="Q76"/>
  <c r="P76"/>
  <c r="L76"/>
  <c r="H76"/>
  <c r="T76" s="1"/>
  <c r="S75"/>
  <c r="R75"/>
  <c r="Q75"/>
  <c r="P75"/>
  <c r="L75"/>
  <c r="H75"/>
  <c r="T75" s="1"/>
  <c r="S74"/>
  <c r="R74"/>
  <c r="Q74"/>
  <c r="P74"/>
  <c r="L74"/>
  <c r="H74"/>
  <c r="T74" s="1"/>
  <c r="S73"/>
  <c r="R73"/>
  <c r="Q73"/>
  <c r="P73"/>
  <c r="T73" s="1"/>
  <c r="L73"/>
  <c r="H73"/>
  <c r="S72"/>
  <c r="R72"/>
  <c r="Q72"/>
  <c r="P72"/>
  <c r="L72"/>
  <c r="H72"/>
  <c r="T72" s="1"/>
  <c r="S71"/>
  <c r="R71"/>
  <c r="Q71"/>
  <c r="P71"/>
  <c r="L71"/>
  <c r="H71"/>
  <c r="T71" s="1"/>
  <c r="S70"/>
  <c r="R70"/>
  <c r="Q70"/>
  <c r="P70"/>
  <c r="L70"/>
  <c r="H70"/>
  <c r="T70" s="1"/>
  <c r="T69"/>
  <c r="S69"/>
  <c r="R69"/>
  <c r="Q69"/>
  <c r="P69"/>
  <c r="L69"/>
  <c r="H69"/>
  <c r="S68"/>
  <c r="R68"/>
  <c r="Q68"/>
  <c r="P68"/>
  <c r="L68"/>
  <c r="H68"/>
  <c r="T68" s="1"/>
  <c r="S67"/>
  <c r="R67"/>
  <c r="Q67"/>
  <c r="P67"/>
  <c r="L67"/>
  <c r="H67"/>
  <c r="T67" s="1"/>
  <c r="S66"/>
  <c r="R66"/>
  <c r="Q66"/>
  <c r="P66"/>
  <c r="L66"/>
  <c r="H66"/>
  <c r="T66" s="1"/>
  <c r="S65"/>
  <c r="R65"/>
  <c r="Q65"/>
  <c r="P65"/>
  <c r="T65" s="1"/>
  <c r="L65"/>
  <c r="H65"/>
  <c r="S64"/>
  <c r="R64"/>
  <c r="Q64"/>
  <c r="P64"/>
  <c r="L64"/>
  <c r="H64"/>
  <c r="T64" s="1"/>
  <c r="S63"/>
  <c r="R63"/>
  <c r="Q63"/>
  <c r="P63"/>
  <c r="L63"/>
  <c r="H63"/>
  <c r="T63" s="1"/>
  <c r="S62"/>
  <c r="R62"/>
  <c r="Q62"/>
  <c r="P62"/>
  <c r="L62"/>
  <c r="H62"/>
  <c r="T62" s="1"/>
  <c r="S61"/>
  <c r="R61"/>
  <c r="Q61"/>
  <c r="P61"/>
  <c r="T61" s="1"/>
  <c r="L61"/>
  <c r="H61"/>
  <c r="S60"/>
  <c r="R60"/>
  <c r="Q60"/>
  <c r="P60"/>
  <c r="L60"/>
  <c r="H60"/>
  <c r="T60" s="1"/>
  <c r="S59"/>
  <c r="R59"/>
  <c r="Q59"/>
  <c r="P59"/>
  <c r="L59"/>
  <c r="H59"/>
  <c r="T59" s="1"/>
  <c r="S58"/>
  <c r="R58"/>
  <c r="Q58"/>
  <c r="P58"/>
  <c r="L58"/>
  <c r="H58"/>
  <c r="T58" s="1"/>
  <c r="S57"/>
  <c r="R57"/>
  <c r="Q57"/>
  <c r="P57"/>
  <c r="T57" s="1"/>
  <c r="L57"/>
  <c r="H57"/>
  <c r="S56"/>
  <c r="R56"/>
  <c r="Q56"/>
  <c r="P56"/>
  <c r="L56"/>
  <c r="T56" s="1"/>
  <c r="H56"/>
  <c r="S55"/>
  <c r="R55"/>
  <c r="Q55"/>
  <c r="P55"/>
  <c r="L55"/>
  <c r="H55"/>
  <c r="T55" s="1"/>
  <c r="S54"/>
  <c r="R54"/>
  <c r="Q54"/>
  <c r="P54"/>
  <c r="L54"/>
  <c r="H54"/>
  <c r="T54" s="1"/>
  <c r="S53"/>
  <c r="R53"/>
  <c r="Q53"/>
  <c r="P53"/>
  <c r="T53" s="1"/>
  <c r="L53"/>
  <c r="H53"/>
  <c r="S52"/>
  <c r="R52"/>
  <c r="Q52"/>
  <c r="P52"/>
  <c r="L52"/>
  <c r="H52"/>
  <c r="T52" s="1"/>
  <c r="S51"/>
  <c r="R51"/>
  <c r="Q51"/>
  <c r="P51"/>
  <c r="L51"/>
  <c r="H51"/>
  <c r="T51" s="1"/>
  <c r="S50"/>
  <c r="R50"/>
  <c r="Q50"/>
  <c r="P50"/>
  <c r="L50"/>
  <c r="H50"/>
  <c r="T50" s="1"/>
  <c r="S49"/>
  <c r="R49"/>
  <c r="Q49"/>
  <c r="P49"/>
  <c r="T49" s="1"/>
  <c r="L49"/>
  <c r="H49"/>
  <c r="S48"/>
  <c r="R48"/>
  <c r="Q48"/>
  <c r="P48"/>
  <c r="L48"/>
  <c r="H48"/>
  <c r="T48" s="1"/>
  <c r="S47"/>
  <c r="R47"/>
  <c r="Q47"/>
  <c r="P47"/>
  <c r="L47"/>
  <c r="H47"/>
  <c r="T47" s="1"/>
  <c r="S46"/>
  <c r="R46"/>
  <c r="Q46"/>
  <c r="P46"/>
  <c r="L46"/>
  <c r="H46"/>
  <c r="T46" s="1"/>
  <c r="S45"/>
  <c r="R45"/>
  <c r="Q45"/>
  <c r="P45"/>
  <c r="T45" s="1"/>
  <c r="L45"/>
  <c r="H45"/>
  <c r="S44"/>
  <c r="R44"/>
  <c r="Q44"/>
  <c r="P44"/>
  <c r="L44"/>
  <c r="H44"/>
  <c r="T44" s="1"/>
  <c r="S43"/>
  <c r="R43"/>
  <c r="Q43"/>
  <c r="P43"/>
  <c r="L43"/>
  <c r="H43"/>
  <c r="T43" s="1"/>
  <c r="S42"/>
  <c r="R42"/>
  <c r="Q42"/>
  <c r="P42"/>
  <c r="L42"/>
  <c r="H42"/>
  <c r="T42" s="1"/>
  <c r="S41"/>
  <c r="R41"/>
  <c r="Q41"/>
  <c r="P41"/>
  <c r="T41" s="1"/>
  <c r="L41"/>
  <c r="H41"/>
  <c r="S40"/>
  <c r="R40"/>
  <c r="Q40"/>
  <c r="P40"/>
  <c r="L40"/>
  <c r="H40"/>
  <c r="T40" s="1"/>
  <c r="S39"/>
  <c r="R39"/>
  <c r="Q39"/>
  <c r="P39"/>
  <c r="L39"/>
  <c r="H39"/>
  <c r="T39" s="1"/>
  <c r="S38"/>
  <c r="R38"/>
  <c r="Q38"/>
  <c r="P38"/>
  <c r="L38"/>
  <c r="H38"/>
  <c r="T38" s="1"/>
  <c r="S37"/>
  <c r="R37"/>
  <c r="Q37"/>
  <c r="P37"/>
  <c r="T37" s="1"/>
  <c r="L37"/>
  <c r="H37"/>
  <c r="S36"/>
  <c r="R36"/>
  <c r="Q36"/>
  <c r="P36"/>
  <c r="L36"/>
  <c r="H36"/>
  <c r="T36" s="1"/>
  <c r="S35"/>
  <c r="R35"/>
  <c r="Q35"/>
  <c r="P35"/>
  <c r="L35"/>
  <c r="H35"/>
  <c r="T35" s="1"/>
  <c r="S34"/>
  <c r="R34"/>
  <c r="Q34"/>
  <c r="P34"/>
  <c r="L34"/>
  <c r="H34"/>
  <c r="T34" s="1"/>
  <c r="T33"/>
  <c r="S33"/>
  <c r="R33"/>
  <c r="Q33"/>
  <c r="P33"/>
  <c r="L33"/>
  <c r="H33"/>
  <c r="S32"/>
  <c r="R32"/>
  <c r="Q32"/>
  <c r="P32"/>
  <c r="L32"/>
  <c r="H32"/>
  <c r="T32" s="1"/>
  <c r="S31"/>
  <c r="R31"/>
  <c r="Q31"/>
  <c r="P31"/>
  <c r="L31"/>
  <c r="H31"/>
  <c r="T31" s="1"/>
  <c r="S30"/>
  <c r="R30"/>
  <c r="Q30"/>
  <c r="P30"/>
  <c r="L30"/>
  <c r="H30"/>
  <c r="T30" s="1"/>
  <c r="S29"/>
  <c r="R29"/>
  <c r="Q29"/>
  <c r="P29"/>
  <c r="T29" s="1"/>
  <c r="L29"/>
  <c r="H29"/>
  <c r="S28"/>
  <c r="R28"/>
  <c r="Q28"/>
  <c r="P28"/>
  <c r="L28"/>
  <c r="H28"/>
  <c r="T28" s="1"/>
  <c r="S27"/>
  <c r="R27"/>
  <c r="Q27"/>
  <c r="P27"/>
  <c r="L27"/>
  <c r="H27"/>
  <c r="T27" s="1"/>
  <c r="S26"/>
  <c r="R26"/>
  <c r="Q26"/>
  <c r="P26"/>
  <c r="L26"/>
  <c r="H26"/>
  <c r="T26" s="1"/>
  <c r="S25"/>
  <c r="R25"/>
  <c r="Q25"/>
  <c r="P25"/>
  <c r="T25" s="1"/>
  <c r="L25"/>
  <c r="H25"/>
  <c r="S24"/>
  <c r="R24"/>
  <c r="Q24"/>
  <c r="P24"/>
  <c r="L24"/>
  <c r="H24"/>
  <c r="T24" s="1"/>
  <c r="S23"/>
  <c r="R23"/>
  <c r="Q23"/>
  <c r="P23"/>
  <c r="L23"/>
  <c r="H23"/>
  <c r="T23" s="1"/>
  <c r="S22"/>
  <c r="R22"/>
  <c r="Q22"/>
  <c r="P22"/>
  <c r="L22"/>
  <c r="H22"/>
  <c r="T22" s="1"/>
  <c r="S21"/>
  <c r="R21"/>
  <c r="Q21"/>
  <c r="P21"/>
  <c r="T21" s="1"/>
  <c r="L21"/>
  <c r="H21"/>
  <c r="S20"/>
  <c r="R20"/>
  <c r="Q20"/>
  <c r="P20"/>
  <c r="L20"/>
  <c r="H20"/>
  <c r="T20" s="1"/>
  <c r="S19"/>
  <c r="R19"/>
  <c r="Q19"/>
  <c r="P19"/>
  <c r="L19"/>
  <c r="H19"/>
  <c r="T19" s="1"/>
  <c r="S18"/>
  <c r="R18"/>
  <c r="Q18"/>
  <c r="P18"/>
  <c r="L18"/>
  <c r="H18"/>
  <c r="T18" s="1"/>
  <c r="S17"/>
  <c r="R17"/>
  <c r="Q17"/>
  <c r="P17"/>
  <c r="T17" s="1"/>
  <c r="L17"/>
  <c r="H17"/>
  <c r="S16"/>
  <c r="R16"/>
  <c r="Q16"/>
  <c r="P16"/>
  <c r="L16"/>
  <c r="H16"/>
  <c r="T16" s="1"/>
  <c r="S15"/>
  <c r="R15"/>
  <c r="Q15"/>
  <c r="P15"/>
  <c r="L15"/>
  <c r="H15"/>
  <c r="T15" s="1"/>
  <c r="S14"/>
  <c r="R14"/>
  <c r="Q14"/>
  <c r="P14"/>
  <c r="L14"/>
  <c r="H14"/>
  <c r="T14" s="1"/>
  <c r="S13"/>
  <c r="R13"/>
  <c r="Q13"/>
  <c r="P13"/>
  <c r="T13" s="1"/>
  <c r="L13"/>
  <c r="H13"/>
  <c r="S12"/>
  <c r="R12"/>
  <c r="Q12"/>
  <c r="P12"/>
  <c r="L12"/>
  <c r="L154" s="1"/>
  <c r="H12"/>
  <c r="T12" s="1"/>
  <c r="S11"/>
  <c r="R11"/>
  <c r="Q11"/>
  <c r="P11"/>
  <c r="L11"/>
  <c r="H11"/>
  <c r="T11" s="1"/>
  <c r="S10"/>
  <c r="R10"/>
  <c r="Q10"/>
  <c r="P10"/>
  <c r="L10"/>
  <c r="H10"/>
  <c r="T10" s="1"/>
  <c r="S9"/>
  <c r="S154" s="1"/>
  <c r="R9"/>
  <c r="R154" s="1"/>
  <c r="R158" s="1"/>
  <c r="Q9"/>
  <c r="Q154" s="1"/>
  <c r="Q158" s="1"/>
  <c r="P9"/>
  <c r="T9" s="1"/>
  <c r="T154" s="1"/>
  <c r="L9"/>
  <c r="H9"/>
  <c r="G93" i="2"/>
  <c r="O155" i="3" s="1"/>
  <c r="F93" i="2"/>
  <c r="K155" i="3" s="1"/>
  <c r="L155" s="1"/>
  <c r="E93" i="2"/>
  <c r="G155" i="3" s="1"/>
  <c r="H155" s="1"/>
  <c r="D92" i="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93" s="1"/>
  <c r="E55" i="1"/>
  <c r="F55" s="1"/>
  <c r="K157" i="3" s="1"/>
  <c r="L157" s="1"/>
  <c r="F44" i="1"/>
  <c r="K156" i="3" s="1"/>
  <c r="L156" s="1"/>
  <c r="D44" i="1"/>
  <c r="G43"/>
  <c r="E43"/>
  <c r="E42"/>
  <c r="G42" s="1"/>
  <c r="G41"/>
  <c r="E41"/>
  <c r="E40"/>
  <c r="G40" s="1"/>
  <c r="G39"/>
  <c r="E39"/>
  <c r="E38"/>
  <c r="G38" s="1"/>
  <c r="G37"/>
  <c r="E37"/>
  <c r="E36"/>
  <c r="G36" s="1"/>
  <c r="G35"/>
  <c r="E35"/>
  <c r="E34"/>
  <c r="G34" s="1"/>
  <c r="G33"/>
  <c r="E33"/>
  <c r="E32"/>
  <c r="G32" s="1"/>
  <c r="G31"/>
  <c r="E31"/>
  <c r="E30"/>
  <c r="G30" s="1"/>
  <c r="G29"/>
  <c r="E29"/>
  <c r="E28"/>
  <c r="G28" s="1"/>
  <c r="G27"/>
  <c r="E27"/>
  <c r="E26"/>
  <c r="G26" s="1"/>
  <c r="G25"/>
  <c r="E25"/>
  <c r="E24"/>
  <c r="G24" s="1"/>
  <c r="G23"/>
  <c r="E23"/>
  <c r="E22"/>
  <c r="G22" s="1"/>
  <c r="G21"/>
  <c r="E21"/>
  <c r="E20"/>
  <c r="G20" s="1"/>
  <c r="G19"/>
  <c r="E19"/>
  <c r="E18"/>
  <c r="G18" s="1"/>
  <c r="G17"/>
  <c r="E17"/>
  <c r="E16"/>
  <c r="G16" s="1"/>
  <c r="G15"/>
  <c r="E15"/>
  <c r="E14"/>
  <c r="G14" s="1"/>
  <c r="G13"/>
  <c r="E13"/>
  <c r="E12"/>
  <c r="G12" s="1"/>
  <c r="G11"/>
  <c r="E11"/>
  <c r="E10"/>
  <c r="G10" s="1"/>
  <c r="G9"/>
  <c r="E9"/>
  <c r="E44" s="1"/>
  <c r="G156" i="3" s="1"/>
  <c r="H156" s="1"/>
  <c r="G44" i="1" l="1"/>
  <c r="O156" i="3" s="1"/>
  <c r="P155"/>
  <c r="S155"/>
  <c r="T155" s="1"/>
  <c r="L158"/>
  <c r="K158"/>
  <c r="P154"/>
  <c r="G157"/>
  <c r="H157" s="1"/>
  <c r="G55" i="1"/>
  <c r="O157" i="3" s="1"/>
  <c r="O158" s="1"/>
  <c r="H154"/>
  <c r="H158" s="1"/>
  <c r="T158" l="1"/>
  <c r="T161" s="1"/>
  <c r="P156"/>
  <c r="S156"/>
  <c r="T156" s="1"/>
  <c r="P157"/>
  <c r="S157"/>
  <c r="T157" s="1"/>
  <c r="G158"/>
  <c r="P158" l="1"/>
  <c r="S158"/>
</calcChain>
</file>

<file path=xl/sharedStrings.xml><?xml version="1.0" encoding="utf-8"?>
<sst xmlns="http://schemas.openxmlformats.org/spreadsheetml/2006/main" count="658" uniqueCount="480">
  <si>
    <t>ACTE ADITIONALE PENTRU ECOGRAFII SI EKG LA CONTRACTELE DE ASISTENTA MEDICALA PRIMARA</t>
  </si>
  <si>
    <t>29.12.2017</t>
  </si>
  <si>
    <t>Centralizator valori contract trimestrul I 2018</t>
  </si>
  <si>
    <t>Nr.crt.</t>
  </si>
  <si>
    <t>CONTR. A</t>
  </si>
  <si>
    <t>DEN.FURNIZOR</t>
  </si>
  <si>
    <t>Total trimestrul I 2018</t>
  </si>
  <si>
    <t>Alocare Ianuarie 2018</t>
  </si>
  <si>
    <t>Alocare Februarie 2018</t>
  </si>
  <si>
    <t>Alocare Martie 2018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</si>
  <si>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</si>
  <si>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</si>
  <si>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</si>
  <si>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</si>
  <si>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</si>
  <si>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</si>
  <si>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</si>
  <si>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</si>
  <si>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</si>
  <si>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</si>
  <si>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</si>
  <si>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</si>
  <si>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</si>
  <si>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</si>
  <si>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</si>
  <si>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</si>
  <si>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</si>
  <si>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</si>
  <si>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</si>
  <si>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</si>
  <si>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</si>
  <si>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</si>
  <si>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</si>
  <si>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</si>
  <si>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</si>
  <si>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</si>
  <si>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</si>
  <si>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</si>
  <si>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</si>
  <si>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</si>
  <si>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</si>
  <si>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</si>
  <si>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</si>
  <si>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</si>
  <si>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</si>
  <si>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</si>
  <si>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</si>
  <si>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</si>
  <si>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</si>
  <si>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</si>
  <si>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</si>
  <si>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</si>
  <si>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</si>
  <si>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</si>
  <si>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</si>
  <si>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</si>
  <si>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</si>
  <si>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</si>
  <si>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</si>
  <si>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</si>
  <si>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</si>
  <si>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</si>
  <si>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</si>
  <si>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   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</si>
  <si>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</si>
  <si>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</si>
  <si>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</si>
  <si>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</si>
  <si>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</si>
  <si>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</si>
  <si>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</si>
  <si>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</si>
  <si>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</si>
  <si>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</si>
  <si>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</si>
  <si>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</si>
  <si>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</si>
  <si>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</si>
  <si>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A1783</t>
  </si>
  <si>
    <t>CMI DR POPESCU ALINA</t>
  </si>
  <si>
    <t>TOTAL</t>
  </si>
  <si>
    <t>ACT ADITIONAL PENTRU RADIOGRAFII DENTAR LA CONTRACTUL DE MEDICINA DENTARA</t>
  </si>
  <si>
    <t>CONTR. D</t>
  </si>
  <si>
    <t>D0096</t>
  </si>
  <si>
    <t>SC MULTIDENT SRL</t>
  </si>
  <si>
    <t>ECOGRAFII ACTE ADITIONALE LA CONTRACTELE DE AMBULATORIU DE SPECIALITATE</t>
  </si>
  <si>
    <t>CONTR.S</t>
  </si>
  <si>
    <t>DENUMIRE FURNIZOR</t>
  </si>
  <si>
    <t xml:space="preserve"> Ianuarie 2018</t>
  </si>
  <si>
    <t xml:space="preserve"> Februarie 2018</t>
  </si>
  <si>
    <t xml:space="preserve"> Martie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</si>
  <si>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</si>
  <si>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</si>
  <si>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</si>
  <si>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</si>
  <si>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</si>
  <si>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</si>
  <si>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</si>
  <si>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</si>
  <si>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</si>
  <si>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</si>
  <si>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</si>
  <si>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</si>
  <si>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</si>
  <si>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</si>
  <si>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</si>
  <si>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</si>
  <si>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</si>
  <si>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</si>
  <si>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</si>
  <si>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</si>
  <si>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</si>
  <si>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</si>
  <si>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</si>
  <si>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</si>
  <si>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</si>
  <si>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</si>
  <si>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</si>
  <si>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</si>
  <si>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</si>
  <si>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</si>
  <si>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</si>
  <si>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</si>
  <si>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</si>
  <si>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</si>
  <si>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</si>
  <si>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</si>
  <si>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</si>
  <si>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</si>
  <si>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SAN MED 2001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</si>
  <si>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</si>
  <si>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</si>
  <si>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</si>
  <si>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</si>
  <si>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</si>
  <si>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</si>
  <si>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</si>
  <si>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</si>
  <si>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</si>
  <si>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</si>
  <si>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</si>
  <si>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 xml:space="preserve">SC ANIMA SPECIALITY MEDICAL SERVICES SRL </t>
  </si>
  <si>
    <t>CMI DR VRABIE CRISTINA</t>
  </si>
  <si>
    <t>SC SIKA ALUL MEDICAL SRL</t>
  </si>
  <si>
    <t>SC CM PANDURI SRL</t>
  </si>
  <si>
    <t>SC FIRST MEDICAL CENTER S.R.L.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</si>
  <si>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</si>
  <si>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</si>
  <si>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</si>
  <si>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</si>
  <si>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</si>
  <si>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</si>
  <si>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</si>
  <si>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</si>
  <si>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</si>
  <si>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</si>
  <si>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</si>
  <si>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</si>
  <si>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</si>
  <si>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</si>
  <si>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</si>
  <si>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</si>
  <si>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</si>
  <si>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</si>
  <si>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</si>
  <si>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</si>
  <si>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</si>
  <si>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</si>
  <si>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</si>
  <si>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</si>
  <si>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</si>
  <si>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</si>
  <si>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</si>
  <si>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</si>
  <si>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</si>
  <si>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</si>
  <si>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</si>
  <si>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INVESTIGATII PARACLINICE</t>
  </si>
  <si>
    <t>ALOCARE SUME TRIMESTRUL I 2018</t>
  </si>
  <si>
    <t>NR. CRT</t>
  </si>
  <si>
    <t xml:space="preserve">NR. CONTR </t>
  </si>
  <si>
    <t>TIP</t>
  </si>
  <si>
    <t xml:space="preserve"> IANUARIE 2018 </t>
  </si>
  <si>
    <t xml:space="preserve"> FEBRUARIE 2018 </t>
  </si>
  <si>
    <t xml:space="preserve"> MARTIE 2018 </t>
  </si>
  <si>
    <t>TOTAL TRIM.I 2018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</si>
  <si>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</si>
  <si>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</si>
  <si>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</si>
  <si>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</si>
  <si>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</si>
  <si>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</si>
  <si>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</si>
  <si>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</si>
  <si>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</si>
  <si>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</si>
  <si>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</si>
  <si>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</si>
  <si>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</si>
  <si>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</si>
  <si>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</si>
  <si>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</si>
  <si>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</si>
  <si>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</si>
  <si>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</si>
  <si>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</si>
  <si>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</si>
  <si>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</si>
  <si>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</si>
  <si>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</si>
  <si>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L+AP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</si>
  <si>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</si>
  <si>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</si>
  <si>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</si>
  <si>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</si>
  <si>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</si>
  <si>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</si>
  <si>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</si>
  <si>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</si>
  <si>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</si>
  <si>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</si>
  <si>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</si>
  <si>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</si>
  <si>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</si>
  <si>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</si>
  <si>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</si>
  <si>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</si>
  <si>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</si>
  <si>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</si>
  <si>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</si>
  <si>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</si>
  <si>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</si>
  <si>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</si>
  <si>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</si>
  <si>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</si>
  <si>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</si>
  <si>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</si>
  <si>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</si>
  <si>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</si>
  <si>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</si>
  <si>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</si>
  <si>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</si>
  <si>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</si>
  <si>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</si>
  <si>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</si>
  <si>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</si>
  <si>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</si>
  <si>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</si>
  <si>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</si>
  <si>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</si>
  <si>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</si>
  <si>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</si>
  <si>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</si>
  <si>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</si>
  <si>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</si>
  <si>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</si>
  <si>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</si>
  <si>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</si>
  <si>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</si>
  <si>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</si>
  <si>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</si>
  <si>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</si>
  <si>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</si>
  <si>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</si>
  <si>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</si>
  <si>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</si>
  <si>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</si>
  <si>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</si>
  <si>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</si>
  <si>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</si>
  <si>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</si>
  <si>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</si>
  <si>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</si>
  <si>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</si>
  <si>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</si>
  <si>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</si>
  <si>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</si>
  <si>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</si>
  <si>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</si>
  <si>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</si>
  <si>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</si>
  <si>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</si>
  <si>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</si>
  <si>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</si>
  <si>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</si>
  <si>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</si>
  <si>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</si>
  <si>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</si>
  <si>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</si>
  <si>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</si>
  <si>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</si>
  <si>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</si>
  <si>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</si>
  <si>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</si>
  <si>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</si>
  <si>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</si>
  <si>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</si>
  <si>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</si>
  <si>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</si>
  <si>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</si>
  <si>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</si>
  <si>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</si>
  <si>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</si>
  <si>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</si>
  <si>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</si>
  <si>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</si>
  <si>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</si>
  <si>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</si>
  <si>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</si>
  <si>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</si>
  <si>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</si>
  <si>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</si>
  <si>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</si>
  <si>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</si>
  <si>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</si>
  <si>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</si>
  <si>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</si>
  <si>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</si>
  <si>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</si>
  <si>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</si>
  <si>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</si>
  <si>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P0173</t>
  </si>
  <si>
    <t>ISTRATESCU HORIA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</si>
  <si>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</si>
  <si>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</si>
  <si>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</si>
  <si>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</si>
  <si>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</si>
  <si>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</si>
  <si>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</si>
  <si>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</si>
  <si>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</si>
  <si>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</si>
  <si>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</si>
  <si>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</si>
  <si>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</si>
  <si>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</si>
  <si>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</si>
  <si>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</si>
  <si>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</si>
  <si>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P0195</t>
  </si>
  <si>
    <t>SC CMDTA DR OVIDIU CHIRIAC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</si>
  <si>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</si>
  <si>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</si>
  <si>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</si>
  <si>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</si>
  <si>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</si>
  <si>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</si>
  <si>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</si>
  <si>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</si>
  <si>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</si>
  <si>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</si>
  <si>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</si>
  <si>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</si>
  <si>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</si>
  <si>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</si>
  <si>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</si>
  <si>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</si>
  <si>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</si>
  <si>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</si>
  <si>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</si>
  <si>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</si>
  <si>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</si>
  <si>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</si>
  <si>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</si>
  <si>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</si>
  <si>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</si>
  <si>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SC MEDICOVER SRL</t>
  </si>
  <si>
    <t>P0234</t>
  </si>
  <si>
    <t>P0236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</si>
  <si>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</si>
  <si>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</si>
  <si>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</si>
  <si>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</si>
  <si>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</si>
  <si>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</si>
  <si>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</si>
  <si>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</si>
  <si>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</si>
  <si>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</si>
  <si>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</si>
  <si>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</si>
  <si>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</si>
  <si>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</si>
  <si>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</si>
  <si>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</si>
  <si>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</si>
  <si>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</si>
  <si>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</si>
  <si>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</si>
  <si>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</si>
  <si>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</si>
  <si>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</si>
  <si>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</si>
  <si>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</si>
  <si>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</si>
  <si>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</si>
  <si>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</si>
  <si>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</si>
  <si>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</si>
  <si>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</si>
  <si>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</si>
  <si>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P0260</t>
  </si>
  <si>
    <t>APT MEDICA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</si>
  <si>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</si>
  <si>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</si>
  <si>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</si>
  <si>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</si>
  <si>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</si>
  <si>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</si>
  <si>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</si>
  <si>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</si>
  <si>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</si>
  <si>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</si>
  <si>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</si>
  <si>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</si>
  <si>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</si>
  <si>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</si>
  <si>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</si>
  <si>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</si>
  <si>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</si>
  <si>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</si>
  <si>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</si>
  <si>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</si>
  <si>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</si>
  <si>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</si>
  <si>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</si>
  <si>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</si>
  <si>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</si>
  <si>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</si>
  <si>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</si>
  <si>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</si>
  <si>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</si>
  <si>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</si>
  <si>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</si>
  <si>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</si>
  <si>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</si>
  <si>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</si>
  <si>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</si>
  <si>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</si>
  <si>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</si>
  <si>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</si>
  <si>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</si>
  <si>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</si>
  <si>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</si>
  <si>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</si>
  <si>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</si>
  <si>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</si>
  <si>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</si>
  <si>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</si>
  <si>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</si>
  <si>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</si>
  <si>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</si>
  <si>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</si>
  <si>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</si>
  <si>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</si>
  <si>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</si>
  <si>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</si>
  <si>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</si>
  <si>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</si>
  <si>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</si>
  <si>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</si>
  <si>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</si>
  <si>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</si>
  <si>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</si>
  <si>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</si>
  <si>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</si>
  <si>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</si>
  <si>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</si>
  <si>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</si>
  <si>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</si>
  <si>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</si>
  <si>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</si>
  <si>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TOTAL CONTRACTE PARACLINIC PRELUNGITE CU 29.12.2017</t>
  </si>
  <si>
    <t>ECOGRAFII-ACTE ADITIONALE LA CONTRACTELE DE CLINIC</t>
  </si>
  <si>
    <t>ECOGRAFII-ACTE ADITIONALE LA CONTRACTELE DE MEDICINA DE FAMILIE</t>
  </si>
  <si>
    <t>RADIOGRAFIE DENTARA</t>
  </si>
  <si>
    <t>TOTAL GENERAL</t>
  </si>
  <si>
    <t>FILA</t>
  </si>
  <si>
    <t xml:space="preserve">Valori contract trimestrul I 2018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</si>
</sst>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2" applyFont="1" applyFill="1" applyBorder="1" applyAlignment="1">
      <alignment horizontal="left"/>
    </xf>
    <xf numFmtId="0" fontId="2" fillId="0" borderId="0" xfId="2" applyFill="1"/>
    <xf numFmtId="0" fontId="2" fillId="0" borderId="0" xfId="3" applyFill="1"/>
    <xf numFmtId="0" fontId="4" fillId="0" borderId="0" xfId="2" applyFont="1" applyFill="1"/>
    <xf numFmtId="0" fontId="2" fillId="0" borderId="0" xfId="2" applyFill="1" applyBorder="1"/>
    <xf numFmtId="0" fontId="2" fillId="0" borderId="0" xfId="3" applyFill="1" applyBorder="1"/>
    <xf numFmtId="43" fontId="2" fillId="0" borderId="0" xfId="4" applyFont="1" applyFill="1" applyBorder="1"/>
    <xf numFmtId="0" fontId="2" fillId="0" borderId="0" xfId="3" applyFont="1" applyFill="1" applyBorder="1"/>
    <xf numFmtId="0" fontId="5" fillId="0" borderId="0" xfId="3" applyFont="1" applyFill="1" applyBorder="1"/>
    <xf numFmtId="14" fontId="0" fillId="0" borderId="0" xfId="3" applyNumberFormat="1" applyFont="1" applyFill="1" applyBorder="1"/>
    <xf numFmtId="0" fontId="3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 wrapText="1"/>
    </xf>
    <xf numFmtId="43" fontId="4" fillId="0" borderId="1" xfId="4" applyFont="1" applyFill="1" applyBorder="1"/>
    <xf numFmtId="0" fontId="2" fillId="0" borderId="0" xfId="2" applyFont="1" applyFill="1"/>
    <xf numFmtId="0" fontId="4" fillId="0" borderId="1" xfId="5" applyFont="1" applyFill="1" applyBorder="1" applyAlignment="1">
      <alignment wrapText="1"/>
    </xf>
    <xf numFmtId="0" fontId="4" fillId="0" borderId="1" xfId="6" applyFont="1" applyFill="1" applyBorder="1"/>
    <xf numFmtId="0" fontId="3" fillId="0" borderId="1" xfId="2" applyFont="1" applyFill="1" applyBorder="1"/>
    <xf numFmtId="0" fontId="3" fillId="0" borderId="1" xfId="3" applyFont="1" applyFill="1" applyBorder="1"/>
    <xf numFmtId="43" fontId="3" fillId="0" borderId="1" xfId="2" applyNumberFormat="1" applyFont="1" applyFill="1" applyBorder="1"/>
    <xf numFmtId="0" fontId="3" fillId="0" borderId="0" xfId="2" applyFont="1" applyFill="1"/>
    <xf numFmtId="39" fontId="2" fillId="0" borderId="0" xfId="2" applyNumberFormat="1" applyFill="1"/>
    <xf numFmtId="0" fontId="2" fillId="0" borderId="0" xfId="2" applyFont="1" applyFill="1" applyBorder="1"/>
    <xf numFmtId="0" fontId="3" fillId="0" borderId="0" xfId="3" applyFont="1" applyFill="1" applyBorder="1"/>
    <xf numFmtId="14" fontId="2" fillId="0" borderId="0" xfId="3" applyNumberFormat="1" applyFont="1" applyFill="1" applyBorder="1"/>
    <xf numFmtId="0" fontId="5" fillId="0" borderId="1" xfId="2" applyFont="1" applyFill="1" applyBorder="1" applyAlignment="1"/>
    <xf numFmtId="0" fontId="5" fillId="0" borderId="1" xfId="3" applyFont="1" applyFill="1" applyBorder="1" applyAlignment="1"/>
    <xf numFmtId="43" fontId="2" fillId="0" borderId="1" xfId="4" applyFont="1" applyFill="1" applyBorder="1"/>
    <xf numFmtId="43" fontId="2" fillId="0" borderId="1" xfId="4" applyFill="1" applyBorder="1"/>
    <xf numFmtId="0" fontId="0" fillId="0" borderId="0" xfId="3" applyFont="1" applyFill="1"/>
    <xf numFmtId="0" fontId="2" fillId="0" borderId="0" xfId="2" applyFill="1" applyAlignment="1">
      <alignment horizontal="right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43" fontId="2" fillId="0" borderId="0" xfId="4" applyFont="1" applyFill="1"/>
    <xf numFmtId="0" fontId="3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0" fontId="6" fillId="0" borderId="1" xfId="2" applyFont="1" applyFill="1" applyBorder="1"/>
    <xf numFmtId="0" fontId="2" fillId="0" borderId="1" xfId="2" applyFill="1" applyBorder="1" applyAlignment="1">
      <alignment wrapText="1"/>
    </xf>
    <xf numFmtId="0" fontId="2" fillId="2" borderId="0" xfId="2" applyFont="1" applyFill="1"/>
    <xf numFmtId="0" fontId="2" fillId="0" borderId="1" xfId="2" applyFill="1" applyBorder="1"/>
    <xf numFmtId="43" fontId="3" fillId="0" borderId="0" xfId="4" applyFont="1" applyFill="1"/>
    <xf numFmtId="0" fontId="2" fillId="0" borderId="1" xfId="6" applyFont="1" applyFill="1" applyBorder="1" applyAlignment="1">
      <alignment wrapText="1"/>
    </xf>
    <xf numFmtId="0" fontId="2" fillId="0" borderId="1" xfId="2" applyFill="1" applyBorder="1" applyAlignment="1">
      <alignment horizontal="right"/>
    </xf>
    <xf numFmtId="0" fontId="7" fillId="0" borderId="1" xfId="2" applyFont="1" applyFill="1" applyBorder="1"/>
    <xf numFmtId="0" fontId="3" fillId="0" borderId="1" xfId="2" applyFont="1" applyFill="1" applyBorder="1" applyAlignment="1">
      <alignment horizontal="right"/>
    </xf>
    <xf numFmtId="43" fontId="3" fillId="0" borderId="1" xfId="4" applyFont="1" applyFill="1" applyBorder="1"/>
    <xf numFmtId="0" fontId="2" fillId="0" borderId="0" xfId="5" applyFont="1" applyFill="1"/>
    <xf numFmtId="0" fontId="3" fillId="0" borderId="0" xfId="5" applyFont="1" applyFill="1"/>
    <xf numFmtId="0" fontId="8" fillId="0" borderId="0" xfId="5" applyFont="1" applyFill="1" applyBorder="1" applyAlignment="1"/>
    <xf numFmtId="0" fontId="2" fillId="0" borderId="0" xfId="7" applyFont="1" applyFill="1"/>
    <xf numFmtId="0" fontId="2" fillId="0" borderId="0" xfId="5" applyFont="1" applyFill="1" applyAlignment="1">
      <alignment horizontal="center"/>
    </xf>
    <xf numFmtId="0" fontId="3" fillId="0" borderId="1" xfId="5" applyFont="1" applyFill="1" applyBorder="1" applyAlignment="1">
      <alignment wrapText="1"/>
    </xf>
    <xf numFmtId="0" fontId="3" fillId="0" borderId="1" xfId="5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0" fontId="8" fillId="0" borderId="3" xfId="5" applyFont="1" applyFill="1" applyBorder="1" applyAlignment="1">
      <alignment horizontal="center" wrapText="1"/>
    </xf>
    <xf numFmtId="0" fontId="8" fillId="0" borderId="4" xfId="5" applyFont="1" applyFill="1" applyBorder="1" applyAlignment="1">
      <alignment horizontal="center" wrapText="1"/>
    </xf>
    <xf numFmtId="0" fontId="8" fillId="0" borderId="1" xfId="5" applyFont="1" applyFill="1" applyBorder="1" applyAlignment="1">
      <alignment horizontal="center" wrapText="1"/>
    </xf>
    <xf numFmtId="0" fontId="8" fillId="0" borderId="0" xfId="5" applyFont="1" applyFill="1" applyAlignment="1">
      <alignment horizontal="center" wrapText="1"/>
    </xf>
    <xf numFmtId="0" fontId="5" fillId="0" borderId="1" xfId="5" applyFont="1" applyFill="1" applyBorder="1" applyAlignment="1">
      <alignment wrapText="1"/>
    </xf>
    <xf numFmtId="0" fontId="5" fillId="0" borderId="0" xfId="5" applyFont="1" applyFill="1" applyAlignment="1">
      <alignment wrapText="1"/>
    </xf>
    <xf numFmtId="164" fontId="3" fillId="0" borderId="1" xfId="4" applyNumberFormat="1" applyFont="1" applyFill="1" applyBorder="1" applyAlignment="1"/>
    <xf numFmtId="43" fontId="4" fillId="0" borderId="1" xfId="4" applyFont="1" applyFill="1" applyBorder="1" applyAlignment="1">
      <alignment horizontal="center" wrapText="1"/>
    </xf>
    <xf numFmtId="43" fontId="4" fillId="0" borderId="1" xfId="4" applyFont="1" applyFill="1" applyBorder="1" applyAlignment="1">
      <alignment horizontal="left" wrapText="1"/>
    </xf>
    <xf numFmtId="43" fontId="4" fillId="0" borderId="1" xfId="5" applyNumberFormat="1" applyFont="1" applyFill="1" applyBorder="1"/>
    <xf numFmtId="43" fontId="4" fillId="0" borderId="1" xfId="4" applyFont="1" applyFill="1" applyBorder="1" applyAlignment="1">
      <alignment wrapText="1"/>
    </xf>
    <xf numFmtId="43" fontId="4" fillId="0" borderId="1" xfId="4" applyFont="1" applyFill="1" applyBorder="1" applyAlignment="1">
      <alignment horizontal="center"/>
    </xf>
    <xf numFmtId="43" fontId="4" fillId="0" borderId="1" xfId="8" applyFont="1" applyFill="1" applyBorder="1" applyAlignment="1">
      <alignment horizontal="center" wrapText="1"/>
    </xf>
    <xf numFmtId="43" fontId="4" fillId="0" borderId="1" xfId="4" applyFont="1" applyFill="1" applyBorder="1" applyAlignment="1">
      <alignment horizontal="left"/>
    </xf>
    <xf numFmtId="0" fontId="9" fillId="0" borderId="1" xfId="6" applyFont="1" applyFill="1" applyBorder="1" applyAlignment="1">
      <alignment horizontal="center"/>
    </xf>
    <xf numFmtId="43" fontId="4" fillId="0" borderId="1" xfId="8" applyFont="1" applyFill="1" applyBorder="1" applyAlignment="1">
      <alignment horizontal="center"/>
    </xf>
    <xf numFmtId="0" fontId="4" fillId="0" borderId="1" xfId="6" applyFont="1" applyFill="1" applyBorder="1" applyAlignment="1">
      <alignment horizontal="center" wrapText="1"/>
    </xf>
    <xf numFmtId="0" fontId="4" fillId="0" borderId="1" xfId="9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wrapText="1"/>
    </xf>
    <xf numFmtId="0" fontId="4" fillId="0" borderId="1" xfId="5" applyFont="1" applyFill="1" applyBorder="1"/>
    <xf numFmtId="0" fontId="2" fillId="0" borderId="1" xfId="5" applyFont="1" applyFill="1" applyBorder="1"/>
    <xf numFmtId="43" fontId="2" fillId="0" borderId="1" xfId="5" applyNumberFormat="1" applyFont="1" applyFill="1" applyBorder="1"/>
    <xf numFmtId="43" fontId="3" fillId="0" borderId="1" xfId="5" applyNumberFormat="1" applyFont="1" applyFill="1" applyBorder="1"/>
    <xf numFmtId="0" fontId="5" fillId="0" borderId="0" xfId="5" applyFont="1" applyFill="1"/>
    <xf numFmtId="43" fontId="4" fillId="0" borderId="0" xfId="1" applyFont="1" applyFill="1"/>
  </cellXfs>
  <cellStyles count="96">
    <cellStyle name="Comma" xfId="1" builtinId="3"/>
    <cellStyle name="Comma 10" xfId="4"/>
    <cellStyle name="Comma 10 2" xfId="10"/>
    <cellStyle name="Comma 11" xfId="11"/>
    <cellStyle name="Comma 12" xfId="12"/>
    <cellStyle name="Comma 12 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8"/>
    <cellStyle name="Comma 2 4" xfId="23"/>
    <cellStyle name="Comma 2 6" xfId="24"/>
    <cellStyle name="Comma 20" xfId="25"/>
    <cellStyle name="Comma 20 2" xfId="26"/>
    <cellStyle name="Comma 21" xfId="27"/>
    <cellStyle name="Comma 22" xfId="28"/>
    <cellStyle name="Comma 23" xfId="29"/>
    <cellStyle name="Comma 24" xfId="30"/>
    <cellStyle name="Comma 25" xfId="31"/>
    <cellStyle name="Comma 26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2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5"/>
    <cellStyle name="Normal 2 2 2" xfId="55"/>
    <cellStyle name="Normal 2 2 3" xfId="56"/>
    <cellStyle name="Normal 2 2 4" xfId="57"/>
    <cellStyle name="Normal 2 3" xfId="58"/>
    <cellStyle name="Normal 20" xfId="59"/>
    <cellStyle name="Normal 21" xfId="60"/>
    <cellStyle name="Normal 22" xfId="61"/>
    <cellStyle name="Normal 3" xfId="9"/>
    <cellStyle name="Normal 3 2" xfId="62"/>
    <cellStyle name="Normal 4" xfId="7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3"/>
    <cellStyle name="Normal_PLAFON RAPORTAT TRIM.II,III 2004 2 2" xfId="6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61"/>
  <sheetViews>
    <sheetView zoomScaleNormal="100" workbookViewId="0">
      <pane ySplit="8" topLeftCell="A42" activePane="bottomLeft" state="frozen"/>
      <selection activeCell="T160" sqref="T160:T161"/>
      <selection pane="bottomLeft" activeCell="C60" sqref="C60"/>
    </sheetView>
  </sheetViews>
  <sheetFormatPr defaultRowHeight="12.75"/>
  <cols>
    <col min="1" max="1" width="9.140625" style="2"/>
    <col min="2" max="2" width="9.85546875" style="3" customWidth="1"/>
    <col min="3" max="3" width="36.28515625" style="3" customWidth="1"/>
    <col min="4" max="4" width="20.28515625" style="2" customWidth="1"/>
    <col min="5" max="5" width="13" style="2" bestFit="1" customWidth="1"/>
    <col min="6" max="6" width="18.5703125" style="2" customWidth="1"/>
    <col min="7" max="7" width="12.85546875" style="2" bestFit="1" customWidth="1"/>
    <col min="8" max="16384" width="9.140625" style="2"/>
  </cols>
  <sheetData>
    <row r="2" spans="1:7" ht="15.75">
      <c r="A2" s="1" t="s">
        <v>0</v>
      </c>
      <c r="B2" s="2"/>
    </row>
    <row r="3" spans="1:7" ht="15">
      <c r="B3" s="2"/>
      <c r="C3" s="4" t="s">
        <v>1</v>
      </c>
    </row>
    <row r="4" spans="1:7" ht="15">
      <c r="B4" s="2"/>
      <c r="C4" s="4" t="s">
        <v>2</v>
      </c>
    </row>
    <row r="5" spans="1:7">
      <c r="A5" s="5"/>
      <c r="B5" s="6"/>
      <c r="C5" s="7"/>
    </row>
    <row r="6" spans="1:7">
      <c r="A6" s="5"/>
      <c r="B6" s="6"/>
      <c r="C6" s="8"/>
    </row>
    <row r="7" spans="1:7">
      <c r="A7" s="5"/>
      <c r="B7" s="9"/>
      <c r="C7" s="10"/>
    </row>
    <row r="8" spans="1:7" s="14" customFormat="1" ht="63">
      <c r="A8" s="11" t="s">
        <v>3</v>
      </c>
      <c r="B8" s="12" t="s">
        <v>4</v>
      </c>
      <c r="C8" s="12" t="s">
        <v>5</v>
      </c>
      <c r="D8" s="13" t="s">
        <v>6</v>
      </c>
      <c r="E8" s="11" t="s">
        <v>7</v>
      </c>
      <c r="F8" s="13" t="s">
        <v>8</v>
      </c>
      <c r="G8" s="11" t="s">
        <v>9</v>
      </c>
    </row>
    <row r="9" spans="1:7" s="19" customFormat="1" ht="15">
      <c r="A9" s="15">
        <v>1</v>
      </c>
      <c r="B9" s="16" t="s">
        <v>10</v>
      </c>
      <c r="C9" s="17" t="s">
        <v>11</v>
      </c>
      <c r="D9" s="18">
        <v>7723.65</v>
      </c>
      <c r="E9" s="18">
        <f>ROUND(D9/3,0)</f>
        <v>2575</v>
      </c>
      <c r="F9" s="18">
        <v>2575</v>
      </c>
      <c r="G9" s="18">
        <f>D9-E9-F9</f>
        <v>2573.6499999999996</v>
      </c>
    </row>
    <row r="10" spans="1:7" s="19" customFormat="1" ht="15">
      <c r="A10" s="15">
        <v>2</v>
      </c>
      <c r="B10" s="16" t="s">
        <v>12</v>
      </c>
      <c r="C10" s="17" t="s">
        <v>13</v>
      </c>
      <c r="D10" s="18">
        <v>5729.05</v>
      </c>
      <c r="E10" s="18">
        <f t="shared" ref="E10:E43" si="0">ROUND(D10/3,0)</f>
        <v>1910</v>
      </c>
      <c r="F10" s="18">
        <v>1910</v>
      </c>
      <c r="G10" s="18">
        <f t="shared" ref="G10:G43" si="1">D10-E10-F10</f>
        <v>1909.0500000000002</v>
      </c>
    </row>
    <row r="11" spans="1:7" s="19" customFormat="1" ht="15">
      <c r="A11" s="15">
        <v>3</v>
      </c>
      <c r="B11" s="16" t="s">
        <v>14</v>
      </c>
      <c r="C11" s="17" t="s">
        <v>15</v>
      </c>
      <c r="D11" s="18">
        <v>3692.94</v>
      </c>
      <c r="E11" s="18">
        <f t="shared" si="0"/>
        <v>1231</v>
      </c>
      <c r="F11" s="18">
        <v>1231</v>
      </c>
      <c r="G11" s="18">
        <f t="shared" si="1"/>
        <v>1230.94</v>
      </c>
    </row>
    <row r="12" spans="1:7" s="19" customFormat="1" ht="15">
      <c r="A12" s="15">
        <v>4</v>
      </c>
      <c r="B12" s="16" t="s">
        <v>16</v>
      </c>
      <c r="C12" s="17" t="s">
        <v>17</v>
      </c>
      <c r="D12" s="18">
        <v>3640.1</v>
      </c>
      <c r="E12" s="18">
        <f t="shared" si="0"/>
        <v>1213</v>
      </c>
      <c r="F12" s="18">
        <v>1213</v>
      </c>
      <c r="G12" s="18">
        <f t="shared" si="1"/>
        <v>1214.0999999999999</v>
      </c>
    </row>
    <row r="13" spans="1:7" s="19" customFormat="1" ht="15">
      <c r="A13" s="15">
        <v>5</v>
      </c>
      <c r="B13" s="16" t="s">
        <v>18</v>
      </c>
      <c r="C13" s="17" t="s">
        <v>19</v>
      </c>
      <c r="D13" s="18">
        <v>5904.55</v>
      </c>
      <c r="E13" s="18">
        <f t="shared" si="0"/>
        <v>1968</v>
      </c>
      <c r="F13" s="18">
        <v>1968</v>
      </c>
      <c r="G13" s="18">
        <f t="shared" si="1"/>
        <v>1968.5500000000002</v>
      </c>
    </row>
    <row r="14" spans="1:7" s="19" customFormat="1" ht="15">
      <c r="A14" s="15">
        <v>6</v>
      </c>
      <c r="B14" s="16" t="s">
        <v>20</v>
      </c>
      <c r="C14" s="17" t="s">
        <v>21</v>
      </c>
      <c r="D14" s="18">
        <v>11052.39</v>
      </c>
      <c r="E14" s="18">
        <f t="shared" si="0"/>
        <v>3684</v>
      </c>
      <c r="F14" s="18">
        <v>3684</v>
      </c>
      <c r="G14" s="18">
        <f t="shared" si="1"/>
        <v>3684.3899999999994</v>
      </c>
    </row>
    <row r="15" spans="1:7" s="19" customFormat="1" ht="15">
      <c r="A15" s="15">
        <v>7</v>
      </c>
      <c r="B15" s="16" t="s">
        <v>22</v>
      </c>
      <c r="C15" s="17" t="s">
        <v>23</v>
      </c>
      <c r="D15" s="18">
        <v>5502.61</v>
      </c>
      <c r="E15" s="18">
        <f t="shared" si="0"/>
        <v>1834</v>
      </c>
      <c r="F15" s="18">
        <v>1834</v>
      </c>
      <c r="G15" s="18">
        <f t="shared" si="1"/>
        <v>1834.6099999999997</v>
      </c>
    </row>
    <row r="16" spans="1:7" s="19" customFormat="1" ht="15">
      <c r="A16" s="15">
        <v>8</v>
      </c>
      <c r="B16" s="16" t="s">
        <v>24</v>
      </c>
      <c r="C16" s="17" t="s">
        <v>25</v>
      </c>
      <c r="D16" s="18">
        <v>8857.77</v>
      </c>
      <c r="E16" s="18">
        <f t="shared" si="0"/>
        <v>2953</v>
      </c>
      <c r="F16" s="18">
        <v>2953</v>
      </c>
      <c r="G16" s="18">
        <f t="shared" si="1"/>
        <v>2951.7700000000004</v>
      </c>
    </row>
    <row r="17" spans="1:7" s="19" customFormat="1" ht="15">
      <c r="A17" s="15">
        <v>9</v>
      </c>
      <c r="B17" s="17" t="s">
        <v>26</v>
      </c>
      <c r="C17" s="17" t="s">
        <v>27</v>
      </c>
      <c r="D17" s="18">
        <v>781.23</v>
      </c>
      <c r="E17" s="18">
        <f t="shared" si="0"/>
        <v>260</v>
      </c>
      <c r="F17" s="18">
        <v>260</v>
      </c>
      <c r="G17" s="18">
        <f t="shared" si="1"/>
        <v>261.23</v>
      </c>
    </row>
    <row r="18" spans="1:7" s="19" customFormat="1" ht="15">
      <c r="A18" s="15">
        <v>10</v>
      </c>
      <c r="B18" s="17" t="s">
        <v>28</v>
      </c>
      <c r="C18" s="17" t="s">
        <v>29</v>
      </c>
      <c r="D18" s="18">
        <v>6051.74</v>
      </c>
      <c r="E18" s="18">
        <f t="shared" si="0"/>
        <v>2017</v>
      </c>
      <c r="F18" s="18">
        <v>2017</v>
      </c>
      <c r="G18" s="18">
        <f t="shared" si="1"/>
        <v>2017.7399999999998</v>
      </c>
    </row>
    <row r="19" spans="1:7" s="19" customFormat="1" ht="15">
      <c r="A19" s="15">
        <v>11</v>
      </c>
      <c r="B19" s="17" t="s">
        <v>30</v>
      </c>
      <c r="C19" s="20" t="s">
        <v>31</v>
      </c>
      <c r="D19" s="18">
        <v>5432.79</v>
      </c>
      <c r="E19" s="18">
        <f t="shared" si="0"/>
        <v>1811</v>
      </c>
      <c r="F19" s="18">
        <v>1811</v>
      </c>
      <c r="G19" s="18">
        <f t="shared" si="1"/>
        <v>1810.79</v>
      </c>
    </row>
    <row r="20" spans="1:7" s="19" customFormat="1" ht="30">
      <c r="A20" s="15">
        <v>12</v>
      </c>
      <c r="B20" s="16" t="s">
        <v>32</v>
      </c>
      <c r="C20" s="17" t="s">
        <v>33</v>
      </c>
      <c r="D20" s="18">
        <v>8748.32</v>
      </c>
      <c r="E20" s="18">
        <f t="shared" si="0"/>
        <v>2916</v>
      </c>
      <c r="F20" s="18">
        <v>2916</v>
      </c>
      <c r="G20" s="18">
        <f t="shared" si="1"/>
        <v>2916.3199999999997</v>
      </c>
    </row>
    <row r="21" spans="1:7" s="19" customFormat="1" ht="15">
      <c r="A21" s="15">
        <v>13</v>
      </c>
      <c r="B21" s="16" t="s">
        <v>34</v>
      </c>
      <c r="C21" s="17" t="s">
        <v>35</v>
      </c>
      <c r="D21" s="18">
        <v>5889.45</v>
      </c>
      <c r="E21" s="18">
        <f t="shared" si="0"/>
        <v>1963</v>
      </c>
      <c r="F21" s="18">
        <v>1963</v>
      </c>
      <c r="G21" s="18">
        <f t="shared" si="1"/>
        <v>1963.4499999999998</v>
      </c>
    </row>
    <row r="22" spans="1:7" s="19" customFormat="1" ht="15">
      <c r="A22" s="15">
        <v>14</v>
      </c>
      <c r="B22" s="16" t="s">
        <v>36</v>
      </c>
      <c r="C22" s="17" t="s">
        <v>37</v>
      </c>
      <c r="D22" s="18">
        <v>20312.099999999999</v>
      </c>
      <c r="E22" s="18">
        <f t="shared" si="0"/>
        <v>6771</v>
      </c>
      <c r="F22" s="18">
        <v>6771</v>
      </c>
      <c r="G22" s="18">
        <f t="shared" si="1"/>
        <v>6770.0999999999985</v>
      </c>
    </row>
    <row r="23" spans="1:7" s="19" customFormat="1" ht="15">
      <c r="A23" s="15">
        <v>15</v>
      </c>
      <c r="B23" s="16" t="s">
        <v>38</v>
      </c>
      <c r="C23" s="17" t="s">
        <v>39</v>
      </c>
      <c r="D23" s="18">
        <v>6749.94</v>
      </c>
      <c r="E23" s="18">
        <f t="shared" si="0"/>
        <v>2250</v>
      </c>
      <c r="F23" s="18">
        <v>2250</v>
      </c>
      <c r="G23" s="18">
        <f t="shared" si="1"/>
        <v>2249.9399999999996</v>
      </c>
    </row>
    <row r="24" spans="1:7" s="19" customFormat="1" ht="30">
      <c r="A24" s="15">
        <v>16</v>
      </c>
      <c r="B24" s="16" t="s">
        <v>40</v>
      </c>
      <c r="C24" s="17" t="s">
        <v>41</v>
      </c>
      <c r="D24" s="18">
        <v>10527.8</v>
      </c>
      <c r="E24" s="18">
        <f t="shared" si="0"/>
        <v>3509</v>
      </c>
      <c r="F24" s="18">
        <v>3509</v>
      </c>
      <c r="G24" s="18">
        <f t="shared" si="1"/>
        <v>3509.7999999999993</v>
      </c>
    </row>
    <row r="25" spans="1:7" s="19" customFormat="1" ht="30">
      <c r="A25" s="15">
        <v>17</v>
      </c>
      <c r="B25" s="16" t="s">
        <v>42</v>
      </c>
      <c r="C25" s="17" t="s">
        <v>43</v>
      </c>
      <c r="D25" s="18">
        <v>7333.04</v>
      </c>
      <c r="E25" s="18">
        <f t="shared" si="0"/>
        <v>2444</v>
      </c>
      <c r="F25" s="18">
        <v>2444</v>
      </c>
      <c r="G25" s="18">
        <f t="shared" si="1"/>
        <v>2445.04</v>
      </c>
    </row>
    <row r="26" spans="1:7" s="19" customFormat="1" ht="15">
      <c r="A26" s="15">
        <v>18</v>
      </c>
      <c r="B26" s="16" t="s">
        <v>44</v>
      </c>
      <c r="C26" s="17" t="s">
        <v>45</v>
      </c>
      <c r="D26" s="18">
        <v>7372.67</v>
      </c>
      <c r="E26" s="18">
        <f t="shared" si="0"/>
        <v>2458</v>
      </c>
      <c r="F26" s="18">
        <v>2458</v>
      </c>
      <c r="G26" s="18">
        <f t="shared" si="1"/>
        <v>2456.67</v>
      </c>
    </row>
    <row r="27" spans="1:7" s="19" customFormat="1" ht="30">
      <c r="A27" s="15">
        <v>19</v>
      </c>
      <c r="B27" s="16" t="s">
        <v>46</v>
      </c>
      <c r="C27" s="17" t="s">
        <v>47</v>
      </c>
      <c r="D27" s="18">
        <v>8342.6</v>
      </c>
      <c r="E27" s="18">
        <f t="shared" si="0"/>
        <v>2781</v>
      </c>
      <c r="F27" s="18">
        <v>2781</v>
      </c>
      <c r="G27" s="18">
        <f t="shared" si="1"/>
        <v>2780.6000000000004</v>
      </c>
    </row>
    <row r="28" spans="1:7" s="19" customFormat="1" ht="15">
      <c r="A28" s="15">
        <v>20</v>
      </c>
      <c r="B28" s="16" t="s">
        <v>48</v>
      </c>
      <c r="C28" s="17" t="s">
        <v>49</v>
      </c>
      <c r="D28" s="18">
        <v>7965</v>
      </c>
      <c r="E28" s="18">
        <f t="shared" si="0"/>
        <v>2655</v>
      </c>
      <c r="F28" s="18">
        <v>2655</v>
      </c>
      <c r="G28" s="18">
        <f t="shared" si="1"/>
        <v>2655</v>
      </c>
    </row>
    <row r="29" spans="1:7" s="19" customFormat="1" ht="30">
      <c r="A29" s="15">
        <v>21</v>
      </c>
      <c r="B29" s="16" t="s">
        <v>50</v>
      </c>
      <c r="C29" s="17" t="s">
        <v>51</v>
      </c>
      <c r="D29" s="18">
        <v>4394.92</v>
      </c>
      <c r="E29" s="18">
        <f t="shared" si="0"/>
        <v>1465</v>
      </c>
      <c r="F29" s="18">
        <v>1465</v>
      </c>
      <c r="G29" s="18">
        <f t="shared" si="1"/>
        <v>1464.92</v>
      </c>
    </row>
    <row r="30" spans="1:7" s="19" customFormat="1" ht="15">
      <c r="A30" s="15">
        <v>22</v>
      </c>
      <c r="B30" s="16" t="s">
        <v>52</v>
      </c>
      <c r="C30" s="20" t="s">
        <v>53</v>
      </c>
      <c r="D30" s="18">
        <v>322.68</v>
      </c>
      <c r="E30" s="18">
        <f t="shared" si="0"/>
        <v>108</v>
      </c>
      <c r="F30" s="18">
        <v>108</v>
      </c>
      <c r="G30" s="18">
        <f t="shared" si="1"/>
        <v>106.68</v>
      </c>
    </row>
    <row r="31" spans="1:7" s="19" customFormat="1" ht="30">
      <c r="A31" s="15">
        <v>23</v>
      </c>
      <c r="B31" s="16" t="s">
        <v>54</v>
      </c>
      <c r="C31" s="17" t="s">
        <v>55</v>
      </c>
      <c r="D31" s="18">
        <v>3477.81</v>
      </c>
      <c r="E31" s="18">
        <f t="shared" si="0"/>
        <v>1159</v>
      </c>
      <c r="F31" s="18">
        <v>1159</v>
      </c>
      <c r="G31" s="18">
        <f t="shared" si="1"/>
        <v>1159.81</v>
      </c>
    </row>
    <row r="32" spans="1:7" s="19" customFormat="1" ht="30">
      <c r="A32" s="15">
        <v>24</v>
      </c>
      <c r="B32" s="16" t="s">
        <v>56</v>
      </c>
      <c r="C32" s="20" t="s">
        <v>57</v>
      </c>
      <c r="D32" s="18">
        <v>5904.55</v>
      </c>
      <c r="E32" s="18">
        <f t="shared" si="0"/>
        <v>1968</v>
      </c>
      <c r="F32" s="18">
        <v>1968</v>
      </c>
      <c r="G32" s="18">
        <f t="shared" si="1"/>
        <v>1968.5500000000002</v>
      </c>
    </row>
    <row r="33" spans="1:7" s="19" customFormat="1" ht="15">
      <c r="A33" s="15">
        <v>25</v>
      </c>
      <c r="B33" s="16" t="s">
        <v>58</v>
      </c>
      <c r="C33" s="17" t="s">
        <v>59</v>
      </c>
      <c r="D33" s="18">
        <v>6725.41</v>
      </c>
      <c r="E33" s="18">
        <f t="shared" si="0"/>
        <v>2242</v>
      </c>
      <c r="F33" s="18">
        <v>2242</v>
      </c>
      <c r="G33" s="18">
        <f t="shared" si="1"/>
        <v>2241.41</v>
      </c>
    </row>
    <row r="34" spans="1:7" s="19" customFormat="1" ht="15">
      <c r="A34" s="15">
        <v>26</v>
      </c>
      <c r="B34" s="16" t="s">
        <v>60</v>
      </c>
      <c r="C34" s="17" t="s">
        <v>61</v>
      </c>
      <c r="D34" s="18">
        <v>647.25</v>
      </c>
      <c r="E34" s="18">
        <f t="shared" si="0"/>
        <v>216</v>
      </c>
      <c r="F34" s="18">
        <v>216</v>
      </c>
      <c r="G34" s="18">
        <f t="shared" si="1"/>
        <v>215.25</v>
      </c>
    </row>
    <row r="35" spans="1:7" s="19" customFormat="1" ht="15">
      <c r="A35" s="15">
        <v>27</v>
      </c>
      <c r="B35" s="16" t="s">
        <v>62</v>
      </c>
      <c r="C35" s="17" t="s">
        <v>63</v>
      </c>
      <c r="D35" s="18">
        <v>1024.6600000000001</v>
      </c>
      <c r="E35" s="18">
        <f t="shared" si="0"/>
        <v>342</v>
      </c>
      <c r="F35" s="18">
        <v>342</v>
      </c>
      <c r="G35" s="18">
        <f t="shared" si="1"/>
        <v>340.66000000000008</v>
      </c>
    </row>
    <row r="36" spans="1:7" s="19" customFormat="1" ht="30">
      <c r="A36" s="15">
        <v>28</v>
      </c>
      <c r="B36" s="16" t="s">
        <v>64</v>
      </c>
      <c r="C36" s="20" t="s">
        <v>65</v>
      </c>
      <c r="D36" s="18">
        <v>3845.79</v>
      </c>
      <c r="E36" s="18">
        <f t="shared" si="0"/>
        <v>1282</v>
      </c>
      <c r="F36" s="18">
        <v>1282</v>
      </c>
      <c r="G36" s="18">
        <f t="shared" si="1"/>
        <v>1281.79</v>
      </c>
    </row>
    <row r="37" spans="1:7" s="19" customFormat="1" ht="30">
      <c r="A37" s="15">
        <v>29</v>
      </c>
      <c r="B37" s="16" t="s">
        <v>66</v>
      </c>
      <c r="C37" s="17" t="s">
        <v>67</v>
      </c>
      <c r="D37" s="18">
        <v>403.83</v>
      </c>
      <c r="E37" s="18">
        <f t="shared" si="0"/>
        <v>135</v>
      </c>
      <c r="F37" s="18">
        <v>135</v>
      </c>
      <c r="G37" s="18">
        <f t="shared" si="1"/>
        <v>133.82999999999998</v>
      </c>
    </row>
    <row r="38" spans="1:7" s="19" customFormat="1" ht="15">
      <c r="A38" s="15">
        <v>30</v>
      </c>
      <c r="B38" s="16" t="s">
        <v>68</v>
      </c>
      <c r="C38" s="17" t="s">
        <v>69</v>
      </c>
      <c r="D38" s="18">
        <v>5040.28</v>
      </c>
      <c r="E38" s="18">
        <f t="shared" si="0"/>
        <v>1680</v>
      </c>
      <c r="F38" s="18">
        <v>1680</v>
      </c>
      <c r="G38" s="18">
        <f t="shared" si="1"/>
        <v>1680.2799999999997</v>
      </c>
    </row>
    <row r="39" spans="1:7" s="19" customFormat="1" ht="30">
      <c r="A39" s="15">
        <v>31</v>
      </c>
      <c r="B39" s="16" t="s">
        <v>70</v>
      </c>
      <c r="C39" s="17" t="s">
        <v>71</v>
      </c>
      <c r="D39" s="18">
        <v>3451.4</v>
      </c>
      <c r="E39" s="18">
        <f t="shared" si="0"/>
        <v>1150</v>
      </c>
      <c r="F39" s="18">
        <v>1150</v>
      </c>
      <c r="G39" s="18">
        <f t="shared" si="1"/>
        <v>1151.4000000000001</v>
      </c>
    </row>
    <row r="40" spans="1:7" s="19" customFormat="1" ht="15">
      <c r="A40" s="15">
        <v>32</v>
      </c>
      <c r="B40" s="16" t="s">
        <v>72</v>
      </c>
      <c r="C40" s="21" t="s">
        <v>73</v>
      </c>
      <c r="D40" s="18">
        <v>6631.06</v>
      </c>
      <c r="E40" s="18">
        <f t="shared" si="0"/>
        <v>2210</v>
      </c>
      <c r="F40" s="18">
        <v>2210</v>
      </c>
      <c r="G40" s="18">
        <f t="shared" si="1"/>
        <v>2211.0600000000004</v>
      </c>
    </row>
    <row r="41" spans="1:7" s="19" customFormat="1" ht="15">
      <c r="A41" s="15">
        <v>33</v>
      </c>
      <c r="B41" s="16" t="s">
        <v>74</v>
      </c>
      <c r="C41" s="17" t="s">
        <v>75</v>
      </c>
      <c r="D41" s="18">
        <v>4313.7700000000004</v>
      </c>
      <c r="E41" s="18">
        <f t="shared" si="0"/>
        <v>1438</v>
      </c>
      <c r="F41" s="18">
        <v>1438</v>
      </c>
      <c r="G41" s="18">
        <f t="shared" si="1"/>
        <v>1437.7700000000004</v>
      </c>
    </row>
    <row r="42" spans="1:7" s="19" customFormat="1" ht="15">
      <c r="A42" s="15">
        <v>34</v>
      </c>
      <c r="B42" s="16" t="s">
        <v>76</v>
      </c>
      <c r="C42" s="17" t="s">
        <v>77</v>
      </c>
      <c r="D42" s="18">
        <v>6927.32</v>
      </c>
      <c r="E42" s="18">
        <f t="shared" si="0"/>
        <v>2309</v>
      </c>
      <c r="F42" s="18">
        <v>2309</v>
      </c>
      <c r="G42" s="18">
        <f t="shared" si="1"/>
        <v>2309.3199999999997</v>
      </c>
    </row>
    <row r="43" spans="1:7" ht="15">
      <c r="A43" s="15">
        <v>35</v>
      </c>
      <c r="B43" s="16" t="s">
        <v>78</v>
      </c>
      <c r="C43" s="17" t="s">
        <v>79</v>
      </c>
      <c r="D43" s="18">
        <v>592.53</v>
      </c>
      <c r="E43" s="18">
        <f t="shared" si="0"/>
        <v>198</v>
      </c>
      <c r="F43" s="18">
        <v>198</v>
      </c>
      <c r="G43" s="18">
        <f t="shared" si="1"/>
        <v>196.52999999999997</v>
      </c>
    </row>
    <row r="44" spans="1:7" s="25" customFormat="1" ht="15.75">
      <c r="A44" s="22"/>
      <c r="B44" s="23"/>
      <c r="C44" s="23" t="s">
        <v>80</v>
      </c>
      <c r="D44" s="24">
        <f>SUM(D9:D43)</f>
        <v>201313</v>
      </c>
      <c r="E44" s="24">
        <f t="shared" ref="E44:G44" si="2">SUM(E9:E43)</f>
        <v>67105</v>
      </c>
      <c r="F44" s="24">
        <f t="shared" si="2"/>
        <v>67105</v>
      </c>
      <c r="G44" s="24">
        <f t="shared" si="2"/>
        <v>67103</v>
      </c>
    </row>
    <row r="45" spans="1:7">
      <c r="C45" s="2"/>
    </row>
    <row r="46" spans="1:7">
      <c r="C46" s="2"/>
    </row>
    <row r="47" spans="1:7">
      <c r="C47" s="2"/>
      <c r="D47" s="26"/>
    </row>
    <row r="48" spans="1:7">
      <c r="C48" s="2"/>
      <c r="D48" s="26"/>
    </row>
    <row r="49" spans="1:7" ht="15.75">
      <c r="A49" s="1" t="s">
        <v>81</v>
      </c>
    </row>
    <row r="50" spans="1:7" ht="15">
      <c r="C50" s="4" t="s">
        <v>1</v>
      </c>
    </row>
    <row r="51" spans="1:7" s="27" customFormat="1" ht="15">
      <c r="B51" s="8"/>
      <c r="C51" s="4" t="s">
        <v>2</v>
      </c>
    </row>
    <row r="52" spans="1:7" s="27" customFormat="1" ht="15.75">
      <c r="B52" s="28"/>
    </row>
    <row r="53" spans="1:7" s="27" customFormat="1">
      <c r="B53" s="29"/>
      <c r="E53" s="2"/>
      <c r="F53" s="2"/>
    </row>
    <row r="54" spans="1:7" s="27" customFormat="1" ht="47.25">
      <c r="A54" s="30" t="s">
        <v>3</v>
      </c>
      <c r="B54" s="31" t="s">
        <v>82</v>
      </c>
      <c r="C54" s="31" t="s">
        <v>5</v>
      </c>
      <c r="D54" s="13" t="s">
        <v>6</v>
      </c>
      <c r="E54" s="11" t="s">
        <v>7</v>
      </c>
      <c r="F54" s="13" t="s">
        <v>8</v>
      </c>
      <c r="G54" s="11" t="s">
        <v>9</v>
      </c>
    </row>
    <row r="55" spans="1:7" s="7" customFormat="1" ht="15">
      <c r="A55" s="32">
        <v>1</v>
      </c>
      <c r="B55" s="33" t="s">
        <v>83</v>
      </c>
      <c r="C55" s="32" t="s">
        <v>84</v>
      </c>
      <c r="D55" s="18">
        <v>201313</v>
      </c>
      <c r="E55" s="18">
        <f t="shared" ref="E55" si="3">ROUND(D55/3,0)</f>
        <v>67104</v>
      </c>
      <c r="F55" s="18">
        <f>E55</f>
        <v>67104</v>
      </c>
      <c r="G55" s="18">
        <f>D55-E55-F55</f>
        <v>67105</v>
      </c>
    </row>
    <row r="58" spans="1:7">
      <c r="C58" s="34"/>
    </row>
    <row r="61" spans="1:7">
      <c r="C61" s="34"/>
    </row>
  </sheetData>
  <autoFilter ref="A8:E44"/>
  <printOptions horizontalCentered="1"/>
  <pageMargins left="0" right="0" top="0.69685039400000004" bottom="0.59055118110236204" header="0.118110236220472" footer="0.118110236220472"/>
  <pageSetup paperSize="9" scale="59" fitToHeight="2" orientation="portrait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3"/>
  <sheetViews>
    <sheetView workbookViewId="0">
      <pane ySplit="6" topLeftCell="A7" activePane="bottomLeft" state="frozen"/>
      <selection activeCell="T160" sqref="T160:T161"/>
      <selection pane="bottomLeft" activeCell="C5" sqref="C5"/>
    </sheetView>
  </sheetViews>
  <sheetFormatPr defaultRowHeight="12.75"/>
  <cols>
    <col min="1" max="1" width="7.42578125" style="2" customWidth="1"/>
    <col min="2" max="2" width="13" style="35" customWidth="1"/>
    <col min="3" max="3" width="52" style="2" customWidth="1"/>
    <col min="4" max="4" width="24.7109375" style="2" customWidth="1"/>
    <col min="5" max="5" width="14.28515625" style="2" bestFit="1" customWidth="1"/>
    <col min="6" max="7" width="15.28515625" style="2" customWidth="1"/>
    <col min="8" max="225" width="9.140625" style="2"/>
    <col min="226" max="226" width="12" style="2" customWidth="1"/>
    <col min="227" max="227" width="43.42578125" style="2" customWidth="1"/>
    <col min="228" max="228" width="18.85546875" style="2" customWidth="1"/>
    <col min="229" max="229" width="28" style="2" customWidth="1"/>
    <col min="230" max="481" width="9.140625" style="2"/>
    <col min="482" max="482" width="12" style="2" customWidth="1"/>
    <col min="483" max="483" width="43.42578125" style="2" customWidth="1"/>
    <col min="484" max="484" width="18.85546875" style="2" customWidth="1"/>
    <col min="485" max="485" width="28" style="2" customWidth="1"/>
    <col min="486" max="737" width="9.140625" style="2"/>
    <col min="738" max="738" width="12" style="2" customWidth="1"/>
    <col min="739" max="739" width="43.42578125" style="2" customWidth="1"/>
    <col min="740" max="740" width="18.85546875" style="2" customWidth="1"/>
    <col min="741" max="741" width="28" style="2" customWidth="1"/>
    <col min="742" max="993" width="9.140625" style="2"/>
    <col min="994" max="994" width="12" style="2" customWidth="1"/>
    <col min="995" max="995" width="43.42578125" style="2" customWidth="1"/>
    <col min="996" max="996" width="18.85546875" style="2" customWidth="1"/>
    <col min="997" max="997" width="28" style="2" customWidth="1"/>
    <col min="998" max="1249" width="9.140625" style="2"/>
    <col min="1250" max="1250" width="12" style="2" customWidth="1"/>
    <col min="1251" max="1251" width="43.42578125" style="2" customWidth="1"/>
    <col min="1252" max="1252" width="18.85546875" style="2" customWidth="1"/>
    <col min="1253" max="1253" width="28" style="2" customWidth="1"/>
    <col min="1254" max="1505" width="9.140625" style="2"/>
    <col min="1506" max="1506" width="12" style="2" customWidth="1"/>
    <col min="1507" max="1507" width="43.42578125" style="2" customWidth="1"/>
    <col min="1508" max="1508" width="18.85546875" style="2" customWidth="1"/>
    <col min="1509" max="1509" width="28" style="2" customWidth="1"/>
    <col min="1510" max="1761" width="9.140625" style="2"/>
    <col min="1762" max="1762" width="12" style="2" customWidth="1"/>
    <col min="1763" max="1763" width="43.42578125" style="2" customWidth="1"/>
    <col min="1764" max="1764" width="18.85546875" style="2" customWidth="1"/>
    <col min="1765" max="1765" width="28" style="2" customWidth="1"/>
    <col min="1766" max="2017" width="9.140625" style="2"/>
    <col min="2018" max="2018" width="12" style="2" customWidth="1"/>
    <col min="2019" max="2019" width="43.42578125" style="2" customWidth="1"/>
    <col min="2020" max="2020" width="18.85546875" style="2" customWidth="1"/>
    <col min="2021" max="2021" width="28" style="2" customWidth="1"/>
    <col min="2022" max="2273" width="9.140625" style="2"/>
    <col min="2274" max="2274" width="12" style="2" customWidth="1"/>
    <col min="2275" max="2275" width="43.42578125" style="2" customWidth="1"/>
    <col min="2276" max="2276" width="18.85546875" style="2" customWidth="1"/>
    <col min="2277" max="2277" width="28" style="2" customWidth="1"/>
    <col min="2278" max="2529" width="9.140625" style="2"/>
    <col min="2530" max="2530" width="12" style="2" customWidth="1"/>
    <col min="2531" max="2531" width="43.42578125" style="2" customWidth="1"/>
    <col min="2532" max="2532" width="18.85546875" style="2" customWidth="1"/>
    <col min="2533" max="2533" width="28" style="2" customWidth="1"/>
    <col min="2534" max="2785" width="9.140625" style="2"/>
    <col min="2786" max="2786" width="12" style="2" customWidth="1"/>
    <col min="2787" max="2787" width="43.42578125" style="2" customWidth="1"/>
    <col min="2788" max="2788" width="18.85546875" style="2" customWidth="1"/>
    <col min="2789" max="2789" width="28" style="2" customWidth="1"/>
    <col min="2790" max="3041" width="9.140625" style="2"/>
    <col min="3042" max="3042" width="12" style="2" customWidth="1"/>
    <col min="3043" max="3043" width="43.42578125" style="2" customWidth="1"/>
    <col min="3044" max="3044" width="18.85546875" style="2" customWidth="1"/>
    <col min="3045" max="3045" width="28" style="2" customWidth="1"/>
    <col min="3046" max="3297" width="9.140625" style="2"/>
    <col min="3298" max="3298" width="12" style="2" customWidth="1"/>
    <col min="3299" max="3299" width="43.42578125" style="2" customWidth="1"/>
    <col min="3300" max="3300" width="18.85546875" style="2" customWidth="1"/>
    <col min="3301" max="3301" width="28" style="2" customWidth="1"/>
    <col min="3302" max="3553" width="9.140625" style="2"/>
    <col min="3554" max="3554" width="12" style="2" customWidth="1"/>
    <col min="3555" max="3555" width="43.42578125" style="2" customWidth="1"/>
    <col min="3556" max="3556" width="18.85546875" style="2" customWidth="1"/>
    <col min="3557" max="3557" width="28" style="2" customWidth="1"/>
    <col min="3558" max="3809" width="9.140625" style="2"/>
    <col min="3810" max="3810" width="12" style="2" customWidth="1"/>
    <col min="3811" max="3811" width="43.42578125" style="2" customWidth="1"/>
    <col min="3812" max="3812" width="18.85546875" style="2" customWidth="1"/>
    <col min="3813" max="3813" width="28" style="2" customWidth="1"/>
    <col min="3814" max="4065" width="9.140625" style="2"/>
    <col min="4066" max="4066" width="12" style="2" customWidth="1"/>
    <col min="4067" max="4067" width="43.42578125" style="2" customWidth="1"/>
    <col min="4068" max="4068" width="18.85546875" style="2" customWidth="1"/>
    <col min="4069" max="4069" width="28" style="2" customWidth="1"/>
    <col min="4070" max="4321" width="9.140625" style="2"/>
    <col min="4322" max="4322" width="12" style="2" customWidth="1"/>
    <col min="4323" max="4323" width="43.42578125" style="2" customWidth="1"/>
    <col min="4324" max="4324" width="18.85546875" style="2" customWidth="1"/>
    <col min="4325" max="4325" width="28" style="2" customWidth="1"/>
    <col min="4326" max="4577" width="9.140625" style="2"/>
    <col min="4578" max="4578" width="12" style="2" customWidth="1"/>
    <col min="4579" max="4579" width="43.42578125" style="2" customWidth="1"/>
    <col min="4580" max="4580" width="18.85546875" style="2" customWidth="1"/>
    <col min="4581" max="4581" width="28" style="2" customWidth="1"/>
    <col min="4582" max="4833" width="9.140625" style="2"/>
    <col min="4834" max="4834" width="12" style="2" customWidth="1"/>
    <col min="4835" max="4835" width="43.42578125" style="2" customWidth="1"/>
    <col min="4836" max="4836" width="18.85546875" style="2" customWidth="1"/>
    <col min="4837" max="4837" width="28" style="2" customWidth="1"/>
    <col min="4838" max="5089" width="9.140625" style="2"/>
    <col min="5090" max="5090" width="12" style="2" customWidth="1"/>
    <col min="5091" max="5091" width="43.42578125" style="2" customWidth="1"/>
    <col min="5092" max="5092" width="18.85546875" style="2" customWidth="1"/>
    <col min="5093" max="5093" width="28" style="2" customWidth="1"/>
    <col min="5094" max="5345" width="9.140625" style="2"/>
    <col min="5346" max="5346" width="12" style="2" customWidth="1"/>
    <col min="5347" max="5347" width="43.42578125" style="2" customWidth="1"/>
    <col min="5348" max="5348" width="18.85546875" style="2" customWidth="1"/>
    <col min="5349" max="5349" width="28" style="2" customWidth="1"/>
    <col min="5350" max="5601" width="9.140625" style="2"/>
    <col min="5602" max="5602" width="12" style="2" customWidth="1"/>
    <col min="5603" max="5603" width="43.42578125" style="2" customWidth="1"/>
    <col min="5604" max="5604" width="18.85546875" style="2" customWidth="1"/>
    <col min="5605" max="5605" width="28" style="2" customWidth="1"/>
    <col min="5606" max="5857" width="9.140625" style="2"/>
    <col min="5858" max="5858" width="12" style="2" customWidth="1"/>
    <col min="5859" max="5859" width="43.42578125" style="2" customWidth="1"/>
    <col min="5860" max="5860" width="18.85546875" style="2" customWidth="1"/>
    <col min="5861" max="5861" width="28" style="2" customWidth="1"/>
    <col min="5862" max="6113" width="9.140625" style="2"/>
    <col min="6114" max="6114" width="12" style="2" customWidth="1"/>
    <col min="6115" max="6115" width="43.42578125" style="2" customWidth="1"/>
    <col min="6116" max="6116" width="18.85546875" style="2" customWidth="1"/>
    <col min="6117" max="6117" width="28" style="2" customWidth="1"/>
    <col min="6118" max="6369" width="9.140625" style="2"/>
    <col min="6370" max="6370" width="12" style="2" customWidth="1"/>
    <col min="6371" max="6371" width="43.42578125" style="2" customWidth="1"/>
    <col min="6372" max="6372" width="18.85546875" style="2" customWidth="1"/>
    <col min="6373" max="6373" width="28" style="2" customWidth="1"/>
    <col min="6374" max="6625" width="9.140625" style="2"/>
    <col min="6626" max="6626" width="12" style="2" customWidth="1"/>
    <col min="6627" max="6627" width="43.42578125" style="2" customWidth="1"/>
    <col min="6628" max="6628" width="18.85546875" style="2" customWidth="1"/>
    <col min="6629" max="6629" width="28" style="2" customWidth="1"/>
    <col min="6630" max="6881" width="9.140625" style="2"/>
    <col min="6882" max="6882" width="12" style="2" customWidth="1"/>
    <col min="6883" max="6883" width="43.42578125" style="2" customWidth="1"/>
    <col min="6884" max="6884" width="18.85546875" style="2" customWidth="1"/>
    <col min="6885" max="6885" width="28" style="2" customWidth="1"/>
    <col min="6886" max="7137" width="9.140625" style="2"/>
    <col min="7138" max="7138" width="12" style="2" customWidth="1"/>
    <col min="7139" max="7139" width="43.42578125" style="2" customWidth="1"/>
    <col min="7140" max="7140" width="18.85546875" style="2" customWidth="1"/>
    <col min="7141" max="7141" width="28" style="2" customWidth="1"/>
    <col min="7142" max="7393" width="9.140625" style="2"/>
    <col min="7394" max="7394" width="12" style="2" customWidth="1"/>
    <col min="7395" max="7395" width="43.42578125" style="2" customWidth="1"/>
    <col min="7396" max="7396" width="18.85546875" style="2" customWidth="1"/>
    <col min="7397" max="7397" width="28" style="2" customWidth="1"/>
    <col min="7398" max="7649" width="9.140625" style="2"/>
    <col min="7650" max="7650" width="12" style="2" customWidth="1"/>
    <col min="7651" max="7651" width="43.42578125" style="2" customWidth="1"/>
    <col min="7652" max="7652" width="18.85546875" style="2" customWidth="1"/>
    <col min="7653" max="7653" width="28" style="2" customWidth="1"/>
    <col min="7654" max="7905" width="9.140625" style="2"/>
    <col min="7906" max="7906" width="12" style="2" customWidth="1"/>
    <col min="7907" max="7907" width="43.42578125" style="2" customWidth="1"/>
    <col min="7908" max="7908" width="18.85546875" style="2" customWidth="1"/>
    <col min="7909" max="7909" width="28" style="2" customWidth="1"/>
    <col min="7910" max="8161" width="9.140625" style="2"/>
    <col min="8162" max="8162" width="12" style="2" customWidth="1"/>
    <col min="8163" max="8163" width="43.42578125" style="2" customWidth="1"/>
    <col min="8164" max="8164" width="18.85546875" style="2" customWidth="1"/>
    <col min="8165" max="8165" width="28" style="2" customWidth="1"/>
    <col min="8166" max="8417" width="9.140625" style="2"/>
    <col min="8418" max="8418" width="12" style="2" customWidth="1"/>
    <col min="8419" max="8419" width="43.42578125" style="2" customWidth="1"/>
    <col min="8420" max="8420" width="18.85546875" style="2" customWidth="1"/>
    <col min="8421" max="8421" width="28" style="2" customWidth="1"/>
    <col min="8422" max="8673" width="9.140625" style="2"/>
    <col min="8674" max="8674" width="12" style="2" customWidth="1"/>
    <col min="8675" max="8675" width="43.42578125" style="2" customWidth="1"/>
    <col min="8676" max="8676" width="18.85546875" style="2" customWidth="1"/>
    <col min="8677" max="8677" width="28" style="2" customWidth="1"/>
    <col min="8678" max="8929" width="9.140625" style="2"/>
    <col min="8930" max="8930" width="12" style="2" customWidth="1"/>
    <col min="8931" max="8931" width="43.42578125" style="2" customWidth="1"/>
    <col min="8932" max="8932" width="18.85546875" style="2" customWidth="1"/>
    <col min="8933" max="8933" width="28" style="2" customWidth="1"/>
    <col min="8934" max="9185" width="9.140625" style="2"/>
    <col min="9186" max="9186" width="12" style="2" customWidth="1"/>
    <col min="9187" max="9187" width="43.42578125" style="2" customWidth="1"/>
    <col min="9188" max="9188" width="18.85546875" style="2" customWidth="1"/>
    <col min="9189" max="9189" width="28" style="2" customWidth="1"/>
    <col min="9190" max="9441" width="9.140625" style="2"/>
    <col min="9442" max="9442" width="12" style="2" customWidth="1"/>
    <col min="9443" max="9443" width="43.42578125" style="2" customWidth="1"/>
    <col min="9444" max="9444" width="18.85546875" style="2" customWidth="1"/>
    <col min="9445" max="9445" width="28" style="2" customWidth="1"/>
    <col min="9446" max="9697" width="9.140625" style="2"/>
    <col min="9698" max="9698" width="12" style="2" customWidth="1"/>
    <col min="9699" max="9699" width="43.42578125" style="2" customWidth="1"/>
    <col min="9700" max="9700" width="18.85546875" style="2" customWidth="1"/>
    <col min="9701" max="9701" width="28" style="2" customWidth="1"/>
    <col min="9702" max="9953" width="9.140625" style="2"/>
    <col min="9954" max="9954" width="12" style="2" customWidth="1"/>
    <col min="9955" max="9955" width="43.42578125" style="2" customWidth="1"/>
    <col min="9956" max="9956" width="18.85546875" style="2" customWidth="1"/>
    <col min="9957" max="9957" width="28" style="2" customWidth="1"/>
    <col min="9958" max="10209" width="9.140625" style="2"/>
    <col min="10210" max="10210" width="12" style="2" customWidth="1"/>
    <col min="10211" max="10211" width="43.42578125" style="2" customWidth="1"/>
    <col min="10212" max="10212" width="18.85546875" style="2" customWidth="1"/>
    <col min="10213" max="10213" width="28" style="2" customWidth="1"/>
    <col min="10214" max="10465" width="9.140625" style="2"/>
    <col min="10466" max="10466" width="12" style="2" customWidth="1"/>
    <col min="10467" max="10467" width="43.42578125" style="2" customWidth="1"/>
    <col min="10468" max="10468" width="18.85546875" style="2" customWidth="1"/>
    <col min="10469" max="10469" width="28" style="2" customWidth="1"/>
    <col min="10470" max="10721" width="9.140625" style="2"/>
    <col min="10722" max="10722" width="12" style="2" customWidth="1"/>
    <col min="10723" max="10723" width="43.42578125" style="2" customWidth="1"/>
    <col min="10724" max="10724" width="18.85546875" style="2" customWidth="1"/>
    <col min="10725" max="10725" width="28" style="2" customWidth="1"/>
    <col min="10726" max="10977" width="9.140625" style="2"/>
    <col min="10978" max="10978" width="12" style="2" customWidth="1"/>
    <col min="10979" max="10979" width="43.42578125" style="2" customWidth="1"/>
    <col min="10980" max="10980" width="18.85546875" style="2" customWidth="1"/>
    <col min="10981" max="10981" width="28" style="2" customWidth="1"/>
    <col min="10982" max="11233" width="9.140625" style="2"/>
    <col min="11234" max="11234" width="12" style="2" customWidth="1"/>
    <col min="11235" max="11235" width="43.42578125" style="2" customWidth="1"/>
    <col min="11236" max="11236" width="18.85546875" style="2" customWidth="1"/>
    <col min="11237" max="11237" width="28" style="2" customWidth="1"/>
    <col min="11238" max="11489" width="9.140625" style="2"/>
    <col min="11490" max="11490" width="12" style="2" customWidth="1"/>
    <col min="11491" max="11491" width="43.42578125" style="2" customWidth="1"/>
    <col min="11492" max="11492" width="18.85546875" style="2" customWidth="1"/>
    <col min="11493" max="11493" width="28" style="2" customWidth="1"/>
    <col min="11494" max="11745" width="9.140625" style="2"/>
    <col min="11746" max="11746" width="12" style="2" customWidth="1"/>
    <col min="11747" max="11747" width="43.42578125" style="2" customWidth="1"/>
    <col min="11748" max="11748" width="18.85546875" style="2" customWidth="1"/>
    <col min="11749" max="11749" width="28" style="2" customWidth="1"/>
    <col min="11750" max="12001" width="9.140625" style="2"/>
    <col min="12002" max="12002" width="12" style="2" customWidth="1"/>
    <col min="12003" max="12003" width="43.42578125" style="2" customWidth="1"/>
    <col min="12004" max="12004" width="18.85546875" style="2" customWidth="1"/>
    <col min="12005" max="12005" width="28" style="2" customWidth="1"/>
    <col min="12006" max="12257" width="9.140625" style="2"/>
    <col min="12258" max="12258" width="12" style="2" customWidth="1"/>
    <col min="12259" max="12259" width="43.42578125" style="2" customWidth="1"/>
    <col min="12260" max="12260" width="18.85546875" style="2" customWidth="1"/>
    <col min="12261" max="12261" width="28" style="2" customWidth="1"/>
    <col min="12262" max="12513" width="9.140625" style="2"/>
    <col min="12514" max="12514" width="12" style="2" customWidth="1"/>
    <col min="12515" max="12515" width="43.42578125" style="2" customWidth="1"/>
    <col min="12516" max="12516" width="18.85546875" style="2" customWidth="1"/>
    <col min="12517" max="12517" width="28" style="2" customWidth="1"/>
    <col min="12518" max="12769" width="9.140625" style="2"/>
    <col min="12770" max="12770" width="12" style="2" customWidth="1"/>
    <col min="12771" max="12771" width="43.42578125" style="2" customWidth="1"/>
    <col min="12772" max="12772" width="18.85546875" style="2" customWidth="1"/>
    <col min="12773" max="12773" width="28" style="2" customWidth="1"/>
    <col min="12774" max="13025" width="9.140625" style="2"/>
    <col min="13026" max="13026" width="12" style="2" customWidth="1"/>
    <col min="13027" max="13027" width="43.42578125" style="2" customWidth="1"/>
    <col min="13028" max="13028" width="18.85546875" style="2" customWidth="1"/>
    <col min="13029" max="13029" width="28" style="2" customWidth="1"/>
    <col min="13030" max="13281" width="9.140625" style="2"/>
    <col min="13282" max="13282" width="12" style="2" customWidth="1"/>
    <col min="13283" max="13283" width="43.42578125" style="2" customWidth="1"/>
    <col min="13284" max="13284" width="18.85546875" style="2" customWidth="1"/>
    <col min="13285" max="13285" width="28" style="2" customWidth="1"/>
    <col min="13286" max="13537" width="9.140625" style="2"/>
    <col min="13538" max="13538" width="12" style="2" customWidth="1"/>
    <col min="13539" max="13539" width="43.42578125" style="2" customWidth="1"/>
    <col min="13540" max="13540" width="18.85546875" style="2" customWidth="1"/>
    <col min="13541" max="13541" width="28" style="2" customWidth="1"/>
    <col min="13542" max="13793" width="9.140625" style="2"/>
    <col min="13794" max="13794" width="12" style="2" customWidth="1"/>
    <col min="13795" max="13795" width="43.42578125" style="2" customWidth="1"/>
    <col min="13796" max="13796" width="18.85546875" style="2" customWidth="1"/>
    <col min="13797" max="13797" width="28" style="2" customWidth="1"/>
    <col min="13798" max="14049" width="9.140625" style="2"/>
    <col min="14050" max="14050" width="12" style="2" customWidth="1"/>
    <col min="14051" max="14051" width="43.42578125" style="2" customWidth="1"/>
    <col min="14052" max="14052" width="18.85546875" style="2" customWidth="1"/>
    <col min="14053" max="14053" width="28" style="2" customWidth="1"/>
    <col min="14054" max="14305" width="9.140625" style="2"/>
    <col min="14306" max="14306" width="12" style="2" customWidth="1"/>
    <col min="14307" max="14307" width="43.42578125" style="2" customWidth="1"/>
    <col min="14308" max="14308" width="18.85546875" style="2" customWidth="1"/>
    <col min="14309" max="14309" width="28" style="2" customWidth="1"/>
    <col min="14310" max="14561" width="9.140625" style="2"/>
    <col min="14562" max="14562" width="12" style="2" customWidth="1"/>
    <col min="14563" max="14563" width="43.42578125" style="2" customWidth="1"/>
    <col min="14564" max="14564" width="18.85546875" style="2" customWidth="1"/>
    <col min="14565" max="14565" width="28" style="2" customWidth="1"/>
    <col min="14566" max="14817" width="9.140625" style="2"/>
    <col min="14818" max="14818" width="12" style="2" customWidth="1"/>
    <col min="14819" max="14819" width="43.42578125" style="2" customWidth="1"/>
    <col min="14820" max="14820" width="18.85546875" style="2" customWidth="1"/>
    <col min="14821" max="14821" width="28" style="2" customWidth="1"/>
    <col min="14822" max="15073" width="9.140625" style="2"/>
    <col min="15074" max="15074" width="12" style="2" customWidth="1"/>
    <col min="15075" max="15075" width="43.42578125" style="2" customWidth="1"/>
    <col min="15076" max="15076" width="18.85546875" style="2" customWidth="1"/>
    <col min="15077" max="15077" width="28" style="2" customWidth="1"/>
    <col min="15078" max="15329" width="9.140625" style="2"/>
    <col min="15330" max="15330" width="12" style="2" customWidth="1"/>
    <col min="15331" max="15331" width="43.42578125" style="2" customWidth="1"/>
    <col min="15332" max="15332" width="18.85546875" style="2" customWidth="1"/>
    <col min="15333" max="15333" width="28" style="2" customWidth="1"/>
    <col min="15334" max="15585" width="9.140625" style="2"/>
    <col min="15586" max="15586" width="12" style="2" customWidth="1"/>
    <col min="15587" max="15587" width="43.42578125" style="2" customWidth="1"/>
    <col min="15588" max="15588" width="18.85546875" style="2" customWidth="1"/>
    <col min="15589" max="15589" width="28" style="2" customWidth="1"/>
    <col min="15590" max="15841" width="9.140625" style="2"/>
    <col min="15842" max="15842" width="12" style="2" customWidth="1"/>
    <col min="15843" max="15843" width="43.42578125" style="2" customWidth="1"/>
    <col min="15844" max="15844" width="18.85546875" style="2" customWidth="1"/>
    <col min="15845" max="15845" width="28" style="2" customWidth="1"/>
    <col min="15846" max="16097" width="9.140625" style="2"/>
    <col min="16098" max="16098" width="12" style="2" customWidth="1"/>
    <col min="16099" max="16099" width="43.42578125" style="2" customWidth="1"/>
    <col min="16100" max="16100" width="18.85546875" style="2" customWidth="1"/>
    <col min="16101" max="16101" width="28" style="2" customWidth="1"/>
    <col min="16102" max="16384" width="9.140625" style="2"/>
  </cols>
  <sheetData>
    <row r="1" spans="1:7">
      <c r="C1" s="36" t="s">
        <v>85</v>
      </c>
    </row>
    <row r="2" spans="1:7">
      <c r="B2" s="37"/>
      <c r="C2" s="36"/>
    </row>
    <row r="3" spans="1:7" ht="15">
      <c r="A3" s="36"/>
      <c r="B3" s="37"/>
      <c r="C3" s="4" t="s">
        <v>1</v>
      </c>
    </row>
    <row r="4" spans="1:7" ht="15">
      <c r="A4" s="36"/>
      <c r="B4" s="37"/>
      <c r="C4" s="4" t="s">
        <v>479</v>
      </c>
    </row>
    <row r="5" spans="1:7" ht="45.75" customHeight="1">
      <c r="A5" s="36"/>
      <c r="B5" s="37"/>
      <c r="C5" s="38"/>
    </row>
    <row r="6" spans="1:7" ht="31.5">
      <c r="A6" s="39" t="s">
        <v>3</v>
      </c>
      <c r="B6" s="40" t="s">
        <v>86</v>
      </c>
      <c r="C6" s="30" t="s">
        <v>87</v>
      </c>
      <c r="D6" s="13" t="s">
        <v>6</v>
      </c>
      <c r="E6" s="11" t="s">
        <v>88</v>
      </c>
      <c r="F6" s="13" t="s">
        <v>89</v>
      </c>
      <c r="G6" s="11" t="s">
        <v>90</v>
      </c>
    </row>
    <row r="7" spans="1:7" s="19" customFormat="1" ht="15">
      <c r="A7" s="41">
        <v>1</v>
      </c>
      <c r="B7" s="42">
        <v>31</v>
      </c>
      <c r="C7" s="43" t="s">
        <v>91</v>
      </c>
      <c r="D7" s="18">
        <f>SUM(E7:G7)</f>
        <v>7661.24</v>
      </c>
      <c r="E7" s="18">
        <v>2554</v>
      </c>
      <c r="F7" s="18">
        <v>2554</v>
      </c>
      <c r="G7" s="18">
        <v>2553.2399999999998</v>
      </c>
    </row>
    <row r="8" spans="1:7" s="19" customFormat="1" ht="15">
      <c r="A8" s="41">
        <v>2</v>
      </c>
      <c r="B8" s="42">
        <v>70</v>
      </c>
      <c r="C8" s="43" t="s">
        <v>92</v>
      </c>
      <c r="D8" s="18">
        <f t="shared" ref="D8:D71" si="0">SUM(E8:G8)</f>
        <v>21530.48</v>
      </c>
      <c r="E8" s="18">
        <v>7177</v>
      </c>
      <c r="F8" s="18">
        <v>7177</v>
      </c>
      <c r="G8" s="18">
        <v>7176.48</v>
      </c>
    </row>
    <row r="9" spans="1:7" s="19" customFormat="1" ht="15">
      <c r="A9" s="41">
        <v>3</v>
      </c>
      <c r="B9" s="42">
        <v>116</v>
      </c>
      <c r="C9" s="41" t="s">
        <v>93</v>
      </c>
      <c r="D9" s="18">
        <f t="shared" si="0"/>
        <v>8259.2099999999991</v>
      </c>
      <c r="E9" s="18">
        <v>2753</v>
      </c>
      <c r="F9" s="18">
        <v>2753</v>
      </c>
      <c r="G9" s="18">
        <v>2753.2099999999991</v>
      </c>
    </row>
    <row r="10" spans="1:7" s="19" customFormat="1" ht="15">
      <c r="A10" s="41">
        <v>4</v>
      </c>
      <c r="B10" s="42">
        <v>117</v>
      </c>
      <c r="C10" s="41" t="s">
        <v>94</v>
      </c>
      <c r="D10" s="18">
        <f t="shared" si="0"/>
        <v>29470.77</v>
      </c>
      <c r="E10" s="18">
        <v>9824</v>
      </c>
      <c r="F10" s="18">
        <v>9824</v>
      </c>
      <c r="G10" s="18">
        <v>9822.77</v>
      </c>
    </row>
    <row r="11" spans="1:7" s="19" customFormat="1" ht="15">
      <c r="A11" s="41">
        <v>5</v>
      </c>
      <c r="B11" s="42">
        <v>135</v>
      </c>
      <c r="C11" s="43" t="s">
        <v>95</v>
      </c>
      <c r="D11" s="18">
        <f t="shared" si="0"/>
        <v>12296.4</v>
      </c>
      <c r="E11" s="18">
        <v>4099</v>
      </c>
      <c r="F11" s="18">
        <v>4099</v>
      </c>
      <c r="G11" s="18">
        <v>4098.3999999999996</v>
      </c>
    </row>
    <row r="12" spans="1:7" s="19" customFormat="1" ht="15">
      <c r="A12" s="41">
        <v>6</v>
      </c>
      <c r="B12" s="42">
        <v>141</v>
      </c>
      <c r="C12" s="43" t="s">
        <v>96</v>
      </c>
      <c r="D12" s="18">
        <f t="shared" si="0"/>
        <v>9890.0300000000007</v>
      </c>
      <c r="E12" s="18">
        <v>3297</v>
      </c>
      <c r="F12" s="18">
        <v>3297</v>
      </c>
      <c r="G12" s="18">
        <v>3296.0300000000007</v>
      </c>
    </row>
    <row r="13" spans="1:7" s="19" customFormat="1" ht="15">
      <c r="A13" s="41">
        <v>7</v>
      </c>
      <c r="B13" s="42">
        <v>182</v>
      </c>
      <c r="C13" s="43" t="s">
        <v>97</v>
      </c>
      <c r="D13" s="18">
        <f t="shared" si="0"/>
        <v>13434.35</v>
      </c>
      <c r="E13" s="18">
        <v>4478</v>
      </c>
      <c r="F13" s="18">
        <v>4478</v>
      </c>
      <c r="G13" s="18">
        <v>4478.3500000000004</v>
      </c>
    </row>
    <row r="14" spans="1:7" s="19" customFormat="1" ht="15">
      <c r="A14" s="41">
        <v>8</v>
      </c>
      <c r="B14" s="42">
        <v>184</v>
      </c>
      <c r="C14" s="43" t="s">
        <v>98</v>
      </c>
      <c r="D14" s="18">
        <f t="shared" si="0"/>
        <v>31779.29</v>
      </c>
      <c r="E14" s="18">
        <v>10593</v>
      </c>
      <c r="F14" s="18">
        <v>10593</v>
      </c>
      <c r="G14" s="18">
        <v>10593.29</v>
      </c>
    </row>
    <row r="15" spans="1:7" s="19" customFormat="1" ht="15">
      <c r="A15" s="41">
        <v>9</v>
      </c>
      <c r="B15" s="42">
        <v>186</v>
      </c>
      <c r="C15" s="43" t="s">
        <v>99</v>
      </c>
      <c r="D15" s="18">
        <f t="shared" si="0"/>
        <v>25031.31</v>
      </c>
      <c r="E15" s="18">
        <v>8344</v>
      </c>
      <c r="F15" s="18">
        <v>8344</v>
      </c>
      <c r="G15" s="18">
        <v>8343.3100000000013</v>
      </c>
    </row>
    <row r="16" spans="1:7" s="19" customFormat="1" ht="15">
      <c r="A16" s="41">
        <v>10</v>
      </c>
      <c r="B16" s="42">
        <v>190</v>
      </c>
      <c r="C16" s="44" t="s">
        <v>100</v>
      </c>
      <c r="D16" s="18">
        <f t="shared" si="0"/>
        <v>11158.45</v>
      </c>
      <c r="E16" s="18">
        <v>3719</v>
      </c>
      <c r="F16" s="18">
        <v>3719</v>
      </c>
      <c r="G16" s="18">
        <v>3720.4500000000007</v>
      </c>
    </row>
    <row r="17" spans="1:7" s="19" customFormat="1" ht="15">
      <c r="A17" s="41">
        <v>11</v>
      </c>
      <c r="B17" s="42">
        <v>199</v>
      </c>
      <c r="C17" s="43" t="s">
        <v>101</v>
      </c>
      <c r="D17" s="18">
        <f t="shared" si="0"/>
        <v>11520.85</v>
      </c>
      <c r="E17" s="18">
        <v>3840</v>
      </c>
      <c r="F17" s="18">
        <v>3840</v>
      </c>
      <c r="G17" s="18">
        <v>3840.8500000000004</v>
      </c>
    </row>
    <row r="18" spans="1:7" s="19" customFormat="1" ht="15">
      <c r="A18" s="41">
        <v>12</v>
      </c>
      <c r="B18" s="42">
        <v>204</v>
      </c>
      <c r="C18" s="43" t="s">
        <v>102</v>
      </c>
      <c r="D18" s="18">
        <f t="shared" si="0"/>
        <v>14496.2</v>
      </c>
      <c r="E18" s="18">
        <v>4832</v>
      </c>
      <c r="F18" s="18">
        <v>4832</v>
      </c>
      <c r="G18" s="18">
        <v>4832.2000000000007</v>
      </c>
    </row>
    <row r="19" spans="1:7" s="19" customFormat="1" ht="15">
      <c r="A19" s="41">
        <v>13</v>
      </c>
      <c r="B19" s="42">
        <v>232</v>
      </c>
      <c r="C19" s="43" t="s">
        <v>103</v>
      </c>
      <c r="D19" s="18">
        <f t="shared" si="0"/>
        <v>29289.57</v>
      </c>
      <c r="E19" s="18">
        <v>9763</v>
      </c>
      <c r="F19" s="18">
        <v>9763</v>
      </c>
      <c r="G19" s="18">
        <v>9763.57</v>
      </c>
    </row>
    <row r="20" spans="1:7" s="19" customFormat="1" ht="15">
      <c r="A20" s="41">
        <v>14</v>
      </c>
      <c r="B20" s="42">
        <v>237</v>
      </c>
      <c r="C20" s="43" t="s">
        <v>104</v>
      </c>
      <c r="D20" s="18">
        <f t="shared" si="0"/>
        <v>35943.33</v>
      </c>
      <c r="E20" s="18">
        <v>11981</v>
      </c>
      <c r="F20" s="18">
        <v>11981</v>
      </c>
      <c r="G20" s="18">
        <v>11981.330000000002</v>
      </c>
    </row>
    <row r="21" spans="1:7" s="19" customFormat="1" ht="15">
      <c r="A21" s="41">
        <v>15</v>
      </c>
      <c r="B21" s="42">
        <v>246</v>
      </c>
      <c r="C21" s="43" t="s">
        <v>105</v>
      </c>
      <c r="D21" s="18">
        <f t="shared" si="0"/>
        <v>3094.94</v>
      </c>
      <c r="E21" s="18">
        <v>1032</v>
      </c>
      <c r="F21" s="18">
        <v>1032</v>
      </c>
      <c r="G21" s="18">
        <v>1030.94</v>
      </c>
    </row>
    <row r="22" spans="1:7" s="19" customFormat="1" ht="15">
      <c r="A22" s="41">
        <v>16</v>
      </c>
      <c r="B22" s="42">
        <v>280</v>
      </c>
      <c r="C22" s="43" t="s">
        <v>106</v>
      </c>
      <c r="D22" s="18">
        <f t="shared" si="0"/>
        <v>7066.9</v>
      </c>
      <c r="E22" s="18">
        <v>2356</v>
      </c>
      <c r="F22" s="18">
        <v>2356</v>
      </c>
      <c r="G22" s="18">
        <v>2354.8999999999996</v>
      </c>
    </row>
    <row r="23" spans="1:7" s="19" customFormat="1" ht="15">
      <c r="A23" s="41">
        <v>17</v>
      </c>
      <c r="B23" s="42">
        <v>309</v>
      </c>
      <c r="C23" s="43" t="s">
        <v>107</v>
      </c>
      <c r="D23" s="18">
        <f t="shared" si="0"/>
        <v>10252.44</v>
      </c>
      <c r="E23" s="18">
        <v>3417</v>
      </c>
      <c r="F23" s="18">
        <v>3417</v>
      </c>
      <c r="G23" s="18">
        <v>3418.4400000000005</v>
      </c>
    </row>
    <row r="24" spans="1:7" s="19" customFormat="1" ht="15">
      <c r="A24" s="41">
        <v>18</v>
      </c>
      <c r="B24" s="42">
        <v>335</v>
      </c>
      <c r="C24" s="43" t="s">
        <v>108</v>
      </c>
      <c r="D24" s="18">
        <f t="shared" si="0"/>
        <v>10198.08</v>
      </c>
      <c r="E24" s="18">
        <v>3399</v>
      </c>
      <c r="F24" s="18">
        <v>3399</v>
      </c>
      <c r="G24" s="18">
        <v>3400.08</v>
      </c>
    </row>
    <row r="25" spans="1:7" s="19" customFormat="1" ht="15">
      <c r="A25" s="41">
        <v>19</v>
      </c>
      <c r="B25" s="42">
        <v>346</v>
      </c>
      <c r="C25" s="43" t="s">
        <v>109</v>
      </c>
      <c r="D25" s="18">
        <f t="shared" si="0"/>
        <v>56219.89</v>
      </c>
      <c r="E25" s="18">
        <v>18740</v>
      </c>
      <c r="F25" s="18">
        <v>18740</v>
      </c>
      <c r="G25" s="18">
        <v>18739.89</v>
      </c>
    </row>
    <row r="26" spans="1:7" s="19" customFormat="1" ht="15">
      <c r="A26" s="41">
        <v>20</v>
      </c>
      <c r="B26" s="42">
        <v>360</v>
      </c>
      <c r="C26" s="43" t="s">
        <v>110</v>
      </c>
      <c r="D26" s="18">
        <f t="shared" si="0"/>
        <v>24049.200000000001</v>
      </c>
      <c r="E26" s="18">
        <v>8016</v>
      </c>
      <c r="F26" s="18">
        <v>8016</v>
      </c>
      <c r="G26" s="18">
        <v>8017.2000000000007</v>
      </c>
    </row>
    <row r="27" spans="1:7" s="19" customFormat="1" ht="15">
      <c r="A27" s="41">
        <v>21</v>
      </c>
      <c r="B27" s="42">
        <v>400</v>
      </c>
      <c r="C27" s="43" t="s">
        <v>111</v>
      </c>
      <c r="D27" s="18">
        <f t="shared" si="0"/>
        <v>14601.3</v>
      </c>
      <c r="E27" s="18">
        <v>4867</v>
      </c>
      <c r="F27" s="18">
        <v>4867</v>
      </c>
      <c r="G27" s="18">
        <v>4867.2999999999993</v>
      </c>
    </row>
    <row r="28" spans="1:7" s="19" customFormat="1" ht="15">
      <c r="A28" s="41">
        <v>22</v>
      </c>
      <c r="B28" s="42">
        <v>401</v>
      </c>
      <c r="C28" s="43" t="s">
        <v>112</v>
      </c>
      <c r="D28" s="18">
        <f t="shared" si="0"/>
        <v>12789.27</v>
      </c>
      <c r="E28" s="18">
        <v>4263</v>
      </c>
      <c r="F28" s="18">
        <v>4263</v>
      </c>
      <c r="G28" s="18">
        <v>4263.2700000000004</v>
      </c>
    </row>
    <row r="29" spans="1:7" s="19" customFormat="1" ht="15">
      <c r="A29" s="41">
        <v>23</v>
      </c>
      <c r="B29" s="42">
        <v>404</v>
      </c>
      <c r="C29" s="43" t="s">
        <v>113</v>
      </c>
      <c r="D29" s="18">
        <f t="shared" si="0"/>
        <v>6236.99</v>
      </c>
      <c r="E29" s="18">
        <v>2079</v>
      </c>
      <c r="F29" s="18">
        <v>2079</v>
      </c>
      <c r="G29" s="18">
        <v>2078.9899999999998</v>
      </c>
    </row>
    <row r="30" spans="1:7" s="19" customFormat="1" ht="15">
      <c r="A30" s="41">
        <v>24</v>
      </c>
      <c r="B30" s="42">
        <v>424</v>
      </c>
      <c r="C30" s="41" t="s">
        <v>114</v>
      </c>
      <c r="D30" s="18">
        <f t="shared" si="0"/>
        <v>15090.54</v>
      </c>
      <c r="E30" s="18">
        <v>5030</v>
      </c>
      <c r="F30" s="18">
        <v>5030</v>
      </c>
      <c r="G30" s="18">
        <v>5030.5400000000009</v>
      </c>
    </row>
    <row r="31" spans="1:7" s="19" customFormat="1" ht="15">
      <c r="A31" s="41">
        <v>25</v>
      </c>
      <c r="B31" s="42">
        <v>425</v>
      </c>
      <c r="C31" s="43" t="s">
        <v>115</v>
      </c>
      <c r="D31" s="18">
        <f t="shared" si="0"/>
        <v>28861.93</v>
      </c>
      <c r="E31" s="18">
        <v>9621</v>
      </c>
      <c r="F31" s="18">
        <v>9621</v>
      </c>
      <c r="G31" s="18">
        <v>9619.93</v>
      </c>
    </row>
    <row r="32" spans="1:7" s="19" customFormat="1" ht="15">
      <c r="A32" s="41">
        <v>26</v>
      </c>
      <c r="B32" s="42">
        <v>431</v>
      </c>
      <c r="C32" s="41" t="s">
        <v>116</v>
      </c>
      <c r="D32" s="18">
        <f t="shared" si="0"/>
        <v>15895.08</v>
      </c>
      <c r="E32" s="18">
        <v>5298</v>
      </c>
      <c r="F32" s="18">
        <v>5298</v>
      </c>
      <c r="G32" s="18">
        <v>5299.08</v>
      </c>
    </row>
    <row r="33" spans="1:7" s="19" customFormat="1" ht="15">
      <c r="A33" s="41">
        <v>27</v>
      </c>
      <c r="B33" s="42">
        <v>433</v>
      </c>
      <c r="C33" s="43" t="s">
        <v>117</v>
      </c>
      <c r="D33" s="18">
        <f t="shared" si="0"/>
        <v>11104.09</v>
      </c>
      <c r="E33" s="18">
        <v>3701</v>
      </c>
      <c r="F33" s="18">
        <v>3701</v>
      </c>
      <c r="G33" s="18">
        <v>3702.09</v>
      </c>
    </row>
    <row r="34" spans="1:7" s="19" customFormat="1" ht="15">
      <c r="A34" s="41">
        <v>28</v>
      </c>
      <c r="B34" s="42">
        <v>436</v>
      </c>
      <c r="C34" s="43" t="s">
        <v>118</v>
      </c>
      <c r="D34" s="18">
        <f t="shared" si="0"/>
        <v>12010.1</v>
      </c>
      <c r="E34" s="18">
        <v>4003</v>
      </c>
      <c r="F34" s="18">
        <v>4003</v>
      </c>
      <c r="G34" s="18">
        <v>4004.1000000000004</v>
      </c>
    </row>
    <row r="35" spans="1:7" s="19" customFormat="1" ht="15">
      <c r="A35" s="41">
        <v>29</v>
      </c>
      <c r="B35" s="42">
        <v>459</v>
      </c>
      <c r="C35" s="43" t="s">
        <v>119</v>
      </c>
      <c r="D35" s="18">
        <f t="shared" si="0"/>
        <v>63259.799999999996</v>
      </c>
      <c r="E35" s="18">
        <v>20580.96</v>
      </c>
      <c r="F35" s="18">
        <v>21340</v>
      </c>
      <c r="G35" s="18">
        <v>21338.839999999997</v>
      </c>
    </row>
    <row r="36" spans="1:7" s="19" customFormat="1" ht="15">
      <c r="A36" s="41">
        <v>30</v>
      </c>
      <c r="B36" s="42">
        <v>463</v>
      </c>
      <c r="C36" s="43" t="s">
        <v>120</v>
      </c>
      <c r="D36" s="18">
        <f t="shared" si="0"/>
        <v>29858.55</v>
      </c>
      <c r="E36" s="18">
        <v>9953</v>
      </c>
      <c r="F36" s="18">
        <v>9953</v>
      </c>
      <c r="G36" s="18">
        <v>9952.5499999999993</v>
      </c>
    </row>
    <row r="37" spans="1:7" s="19" customFormat="1" ht="15">
      <c r="A37" s="41">
        <v>31</v>
      </c>
      <c r="B37" s="42">
        <v>500</v>
      </c>
      <c r="C37" s="43" t="s">
        <v>121</v>
      </c>
      <c r="D37" s="18">
        <f t="shared" si="0"/>
        <v>13177.05</v>
      </c>
      <c r="E37" s="18">
        <v>4392</v>
      </c>
      <c r="F37" s="18">
        <v>4392</v>
      </c>
      <c r="G37" s="18">
        <v>4393.0499999999993</v>
      </c>
    </row>
    <row r="38" spans="1:7" s="19" customFormat="1" ht="15">
      <c r="A38" s="41">
        <v>32</v>
      </c>
      <c r="B38" s="42">
        <v>506</v>
      </c>
      <c r="C38" s="43" t="s">
        <v>122</v>
      </c>
      <c r="D38" s="18">
        <f t="shared" si="0"/>
        <v>29800.560000000001</v>
      </c>
      <c r="E38" s="18">
        <v>9934</v>
      </c>
      <c r="F38" s="18">
        <v>9934</v>
      </c>
      <c r="G38" s="18">
        <v>9932.5600000000013</v>
      </c>
    </row>
    <row r="39" spans="1:7" s="19" customFormat="1" ht="15">
      <c r="A39" s="41">
        <v>33</v>
      </c>
      <c r="B39" s="42">
        <v>515</v>
      </c>
      <c r="C39" s="41" t="s">
        <v>123</v>
      </c>
      <c r="D39" s="18">
        <f t="shared" si="0"/>
        <v>13731.53</v>
      </c>
      <c r="E39" s="18">
        <v>4577</v>
      </c>
      <c r="F39" s="18">
        <v>4577</v>
      </c>
      <c r="G39" s="18">
        <v>4577.5300000000007</v>
      </c>
    </row>
    <row r="40" spans="1:7" s="19" customFormat="1" ht="15">
      <c r="A40" s="41">
        <v>34</v>
      </c>
      <c r="B40" s="42">
        <v>541</v>
      </c>
      <c r="C40" s="43" t="s">
        <v>124</v>
      </c>
      <c r="D40" s="18">
        <f t="shared" si="0"/>
        <v>10665.58</v>
      </c>
      <c r="E40" s="18">
        <v>3555</v>
      </c>
      <c r="F40" s="18">
        <v>3555</v>
      </c>
      <c r="G40" s="18">
        <v>3555.58</v>
      </c>
    </row>
    <row r="41" spans="1:7" s="19" customFormat="1" ht="15">
      <c r="A41" s="41">
        <v>35</v>
      </c>
      <c r="B41" s="42">
        <v>553</v>
      </c>
      <c r="C41" s="41" t="s">
        <v>125</v>
      </c>
      <c r="D41" s="18">
        <f t="shared" si="0"/>
        <v>18482.66</v>
      </c>
      <c r="E41" s="18">
        <v>6161</v>
      </c>
      <c r="F41" s="18">
        <v>6161</v>
      </c>
      <c r="G41" s="18">
        <v>6160.66</v>
      </c>
    </row>
    <row r="42" spans="1:7" s="19" customFormat="1" ht="15">
      <c r="A42" s="41">
        <v>36</v>
      </c>
      <c r="B42" s="42">
        <v>576</v>
      </c>
      <c r="C42" s="41" t="s">
        <v>126</v>
      </c>
      <c r="D42" s="18">
        <f t="shared" si="0"/>
        <v>14989.07</v>
      </c>
      <c r="E42" s="18">
        <v>4996</v>
      </c>
      <c r="F42" s="18">
        <v>4996</v>
      </c>
      <c r="G42" s="18">
        <v>4997.07</v>
      </c>
    </row>
    <row r="43" spans="1:7" s="19" customFormat="1" ht="15">
      <c r="A43" s="41">
        <v>37</v>
      </c>
      <c r="B43" s="42">
        <v>581</v>
      </c>
      <c r="C43" s="41" t="s">
        <v>127</v>
      </c>
      <c r="D43" s="18">
        <f t="shared" si="0"/>
        <v>4835.4999999999982</v>
      </c>
      <c r="E43" s="18">
        <v>1611.7399999999998</v>
      </c>
      <c r="F43" s="18">
        <v>1611.7399999999998</v>
      </c>
      <c r="G43" s="18">
        <v>1612.0199999999991</v>
      </c>
    </row>
    <row r="44" spans="1:7" s="19" customFormat="1" ht="15">
      <c r="A44" s="41">
        <v>38</v>
      </c>
      <c r="B44" s="42">
        <v>588</v>
      </c>
      <c r="C44" s="43" t="s">
        <v>128</v>
      </c>
      <c r="D44" s="18">
        <f t="shared" si="0"/>
        <v>29043.14</v>
      </c>
      <c r="E44" s="18">
        <v>9681</v>
      </c>
      <c r="F44" s="18">
        <v>9681</v>
      </c>
      <c r="G44" s="18">
        <v>9681.14</v>
      </c>
    </row>
    <row r="45" spans="1:7" s="19" customFormat="1" ht="15">
      <c r="A45" s="41">
        <v>39</v>
      </c>
      <c r="B45" s="42">
        <v>590</v>
      </c>
      <c r="C45" s="43" t="s">
        <v>129</v>
      </c>
      <c r="D45" s="18">
        <f t="shared" si="0"/>
        <v>3312.38</v>
      </c>
      <c r="E45" s="18">
        <v>1104</v>
      </c>
      <c r="F45" s="18">
        <v>1104</v>
      </c>
      <c r="G45" s="18">
        <v>1104.3800000000001</v>
      </c>
    </row>
    <row r="46" spans="1:7" s="19" customFormat="1" ht="15">
      <c r="A46" s="41">
        <v>40</v>
      </c>
      <c r="B46" s="42">
        <v>621</v>
      </c>
      <c r="C46" s="43" t="s">
        <v>130</v>
      </c>
      <c r="D46" s="18">
        <f t="shared" si="0"/>
        <v>11169.32</v>
      </c>
      <c r="E46" s="18">
        <v>3723</v>
      </c>
      <c r="F46" s="18">
        <v>3723</v>
      </c>
      <c r="G46" s="18">
        <v>3723.3199999999997</v>
      </c>
    </row>
    <row r="47" spans="1:7" s="19" customFormat="1" ht="15">
      <c r="A47" s="41">
        <v>41</v>
      </c>
      <c r="B47" s="42">
        <v>633</v>
      </c>
      <c r="C47" s="43" t="s">
        <v>131</v>
      </c>
      <c r="D47" s="18">
        <f t="shared" si="0"/>
        <v>29093.87</v>
      </c>
      <c r="E47" s="18">
        <v>9698</v>
      </c>
      <c r="F47" s="18">
        <v>9698</v>
      </c>
      <c r="G47" s="18">
        <v>9697.869999999999</v>
      </c>
    </row>
    <row r="48" spans="1:7" s="19" customFormat="1" ht="15">
      <c r="A48" s="41">
        <v>42</v>
      </c>
      <c r="B48" s="42">
        <v>635</v>
      </c>
      <c r="C48" s="43" t="s">
        <v>132</v>
      </c>
      <c r="D48" s="18">
        <f t="shared" si="0"/>
        <v>17109.14</v>
      </c>
      <c r="E48" s="18">
        <v>5703</v>
      </c>
      <c r="F48" s="18">
        <v>5703</v>
      </c>
      <c r="G48" s="18">
        <v>5703.1399999999994</v>
      </c>
    </row>
    <row r="49" spans="1:7" s="19" customFormat="1" ht="15">
      <c r="A49" s="41">
        <v>43</v>
      </c>
      <c r="B49" s="42">
        <v>673</v>
      </c>
      <c r="C49" s="43" t="s">
        <v>133</v>
      </c>
      <c r="D49" s="18">
        <f t="shared" si="0"/>
        <v>19410.41</v>
      </c>
      <c r="E49" s="18">
        <v>6470</v>
      </c>
      <c r="F49" s="18">
        <v>6470</v>
      </c>
      <c r="G49" s="18">
        <v>6470.41</v>
      </c>
    </row>
    <row r="50" spans="1:7" s="19" customFormat="1" ht="15">
      <c r="A50" s="41">
        <v>44</v>
      </c>
      <c r="B50" s="42">
        <v>675</v>
      </c>
      <c r="C50" s="43" t="s">
        <v>134</v>
      </c>
      <c r="D50" s="18">
        <f t="shared" si="0"/>
        <v>11676.69</v>
      </c>
      <c r="E50" s="18">
        <v>3892</v>
      </c>
      <c r="F50" s="18">
        <v>3892</v>
      </c>
      <c r="G50" s="18">
        <v>3892.6900000000005</v>
      </c>
    </row>
    <row r="51" spans="1:7" s="19" customFormat="1" ht="15">
      <c r="A51" s="41">
        <v>45</v>
      </c>
      <c r="B51" s="42">
        <v>704</v>
      </c>
      <c r="C51" s="45" t="s">
        <v>135</v>
      </c>
      <c r="D51" s="18">
        <f t="shared" si="0"/>
        <v>5345.47</v>
      </c>
      <c r="E51" s="18">
        <v>1782</v>
      </c>
      <c r="F51" s="18">
        <v>1782</v>
      </c>
      <c r="G51" s="18">
        <v>1781.4700000000003</v>
      </c>
    </row>
    <row r="52" spans="1:7" s="19" customFormat="1" ht="15">
      <c r="A52" s="41">
        <v>46</v>
      </c>
      <c r="B52" s="42">
        <v>709</v>
      </c>
      <c r="C52" s="41" t="s">
        <v>136</v>
      </c>
      <c r="D52" s="18">
        <f t="shared" si="0"/>
        <v>28317.57</v>
      </c>
      <c r="E52" s="18">
        <v>9419.25</v>
      </c>
      <c r="F52" s="18">
        <v>9449</v>
      </c>
      <c r="G52" s="18">
        <v>9449.32</v>
      </c>
    </row>
    <row r="53" spans="1:7" s="19" customFormat="1" ht="15">
      <c r="A53" s="41">
        <v>47</v>
      </c>
      <c r="B53" s="42">
        <v>717</v>
      </c>
      <c r="C53" s="41" t="s">
        <v>137</v>
      </c>
      <c r="D53" s="18">
        <f t="shared" si="0"/>
        <v>19776.439999999999</v>
      </c>
      <c r="E53" s="18">
        <v>6592</v>
      </c>
      <c r="F53" s="18">
        <v>6592</v>
      </c>
      <c r="G53" s="18">
        <v>6592.4399999999987</v>
      </c>
    </row>
    <row r="54" spans="1:7" s="46" customFormat="1" ht="15">
      <c r="A54" s="41">
        <v>48</v>
      </c>
      <c r="B54" s="42">
        <v>742</v>
      </c>
      <c r="C54" s="41" t="s">
        <v>138</v>
      </c>
      <c r="D54" s="18">
        <f t="shared" si="0"/>
        <v>31424.14</v>
      </c>
      <c r="E54" s="18">
        <v>10475</v>
      </c>
      <c r="F54" s="18">
        <v>10475</v>
      </c>
      <c r="G54" s="18">
        <v>10474.14</v>
      </c>
    </row>
    <row r="55" spans="1:7" s="19" customFormat="1" ht="15">
      <c r="A55" s="41">
        <v>49</v>
      </c>
      <c r="B55" s="42">
        <v>751</v>
      </c>
      <c r="C55" s="43" t="s">
        <v>139</v>
      </c>
      <c r="D55" s="18">
        <f t="shared" si="0"/>
        <v>6418.19</v>
      </c>
      <c r="E55" s="18">
        <v>2139</v>
      </c>
      <c r="F55" s="18">
        <v>2139</v>
      </c>
      <c r="G55" s="18">
        <v>2140.1899999999996</v>
      </c>
    </row>
    <row r="56" spans="1:7" s="19" customFormat="1" ht="15">
      <c r="A56" s="41">
        <v>50</v>
      </c>
      <c r="B56" s="42">
        <v>761</v>
      </c>
      <c r="C56" s="43" t="s">
        <v>140</v>
      </c>
      <c r="D56" s="18">
        <f t="shared" si="0"/>
        <v>40839.42</v>
      </c>
      <c r="E56" s="18">
        <v>13613</v>
      </c>
      <c r="F56" s="18">
        <v>13613</v>
      </c>
      <c r="G56" s="18">
        <v>13613.419999999998</v>
      </c>
    </row>
    <row r="57" spans="1:7" s="19" customFormat="1" ht="15">
      <c r="A57" s="41">
        <v>51</v>
      </c>
      <c r="B57" s="42">
        <v>762</v>
      </c>
      <c r="C57" s="43" t="s">
        <v>141</v>
      </c>
      <c r="D57" s="18">
        <f t="shared" si="0"/>
        <v>15065.18</v>
      </c>
      <c r="E57" s="18">
        <v>5022</v>
      </c>
      <c r="F57" s="18">
        <v>5022</v>
      </c>
      <c r="G57" s="18">
        <v>5021.18</v>
      </c>
    </row>
    <row r="58" spans="1:7" s="19" customFormat="1" ht="15">
      <c r="A58" s="41">
        <v>52</v>
      </c>
      <c r="B58" s="42">
        <v>774</v>
      </c>
      <c r="C58" s="41" t="s">
        <v>142</v>
      </c>
      <c r="D58" s="18">
        <f t="shared" si="0"/>
        <v>7715.6</v>
      </c>
      <c r="E58" s="18">
        <v>2572</v>
      </c>
      <c r="F58" s="18">
        <v>2572</v>
      </c>
      <c r="G58" s="18">
        <v>2571.6000000000004</v>
      </c>
    </row>
    <row r="59" spans="1:7" s="19" customFormat="1" ht="15">
      <c r="A59" s="41">
        <v>53</v>
      </c>
      <c r="B59" s="42">
        <v>780</v>
      </c>
      <c r="C59" s="41" t="s">
        <v>143</v>
      </c>
      <c r="D59" s="18">
        <f t="shared" si="0"/>
        <v>3056.4500000000003</v>
      </c>
      <c r="E59" s="18">
        <v>951.9</v>
      </c>
      <c r="F59" s="18">
        <v>1052</v>
      </c>
      <c r="G59" s="18">
        <v>1052.5500000000002</v>
      </c>
    </row>
    <row r="60" spans="1:7" s="19" customFormat="1" ht="15">
      <c r="A60" s="41">
        <v>54</v>
      </c>
      <c r="B60" s="42">
        <v>794</v>
      </c>
      <c r="C60" s="41" t="s">
        <v>144</v>
      </c>
      <c r="D60" s="18">
        <f t="shared" si="0"/>
        <v>26973.8</v>
      </c>
      <c r="E60" s="18">
        <v>8991</v>
      </c>
      <c r="F60" s="18">
        <v>8991</v>
      </c>
      <c r="G60" s="18">
        <v>8991.7999999999993</v>
      </c>
    </row>
    <row r="61" spans="1:7" s="19" customFormat="1" ht="15">
      <c r="A61" s="41">
        <v>55</v>
      </c>
      <c r="B61" s="42">
        <v>804</v>
      </c>
      <c r="C61" s="43" t="s">
        <v>145</v>
      </c>
      <c r="D61" s="18">
        <f t="shared" si="0"/>
        <v>12579.08</v>
      </c>
      <c r="E61" s="18">
        <v>4193</v>
      </c>
      <c r="F61" s="18">
        <v>4193</v>
      </c>
      <c r="G61" s="18">
        <v>4193.08</v>
      </c>
    </row>
    <row r="62" spans="1:7" s="19" customFormat="1" ht="15">
      <c r="A62" s="41">
        <v>56</v>
      </c>
      <c r="B62" s="42">
        <v>825</v>
      </c>
      <c r="C62" s="41" t="s">
        <v>146</v>
      </c>
      <c r="D62" s="18">
        <f t="shared" si="0"/>
        <v>44709.9</v>
      </c>
      <c r="E62" s="18">
        <v>14903</v>
      </c>
      <c r="F62" s="18">
        <v>14903</v>
      </c>
      <c r="G62" s="18">
        <v>14903.900000000001</v>
      </c>
    </row>
    <row r="63" spans="1:7" s="19" customFormat="1" ht="15">
      <c r="A63" s="41">
        <v>57</v>
      </c>
      <c r="B63" s="42">
        <v>832</v>
      </c>
      <c r="C63" s="41" t="s">
        <v>147</v>
      </c>
      <c r="D63" s="18">
        <f t="shared" si="0"/>
        <v>3366.74</v>
      </c>
      <c r="E63" s="18">
        <v>1122</v>
      </c>
      <c r="F63" s="18">
        <v>1122</v>
      </c>
      <c r="G63" s="18">
        <v>1122.7399999999998</v>
      </c>
    </row>
    <row r="64" spans="1:7" s="19" customFormat="1" ht="15">
      <c r="A64" s="41">
        <v>58</v>
      </c>
      <c r="B64" s="42">
        <v>837</v>
      </c>
      <c r="C64" s="41" t="s">
        <v>148</v>
      </c>
      <c r="D64" s="18">
        <f t="shared" si="0"/>
        <v>8646.98</v>
      </c>
      <c r="E64" s="18">
        <v>2882</v>
      </c>
      <c r="F64" s="18">
        <v>2882</v>
      </c>
      <c r="G64" s="18">
        <v>2882.9799999999996</v>
      </c>
    </row>
    <row r="65" spans="1:7" s="19" customFormat="1" ht="15">
      <c r="A65" s="41">
        <v>59</v>
      </c>
      <c r="B65" s="42">
        <v>839</v>
      </c>
      <c r="C65" s="41" t="s">
        <v>149</v>
      </c>
      <c r="D65" s="18">
        <f t="shared" si="0"/>
        <v>6171.76</v>
      </c>
      <c r="E65" s="18">
        <v>2057</v>
      </c>
      <c r="F65" s="18">
        <v>2057</v>
      </c>
      <c r="G65" s="18">
        <v>2057.7600000000002</v>
      </c>
    </row>
    <row r="66" spans="1:7" s="19" customFormat="1" ht="15">
      <c r="A66" s="41">
        <v>60</v>
      </c>
      <c r="B66" s="42">
        <v>854</v>
      </c>
      <c r="C66" s="41" t="s">
        <v>150</v>
      </c>
      <c r="D66" s="18">
        <f t="shared" si="0"/>
        <v>55846.61</v>
      </c>
      <c r="E66" s="18">
        <v>18616</v>
      </c>
      <c r="F66" s="18">
        <v>18616</v>
      </c>
      <c r="G66" s="18">
        <v>18614.61</v>
      </c>
    </row>
    <row r="67" spans="1:7" s="19" customFormat="1" ht="15">
      <c r="A67" s="41">
        <v>61</v>
      </c>
      <c r="B67" s="42">
        <v>858</v>
      </c>
      <c r="C67" s="43" t="s">
        <v>151</v>
      </c>
      <c r="D67" s="18">
        <f t="shared" si="0"/>
        <v>16619.89</v>
      </c>
      <c r="E67" s="18">
        <v>5540</v>
      </c>
      <c r="F67" s="18">
        <v>5540</v>
      </c>
      <c r="G67" s="18">
        <v>5539.8899999999994</v>
      </c>
    </row>
    <row r="68" spans="1:7" s="19" customFormat="1" ht="15">
      <c r="A68" s="41">
        <v>62</v>
      </c>
      <c r="B68" s="42">
        <v>866</v>
      </c>
      <c r="C68" s="41" t="s">
        <v>152</v>
      </c>
      <c r="D68" s="18">
        <f t="shared" si="0"/>
        <v>12698.67</v>
      </c>
      <c r="E68" s="18">
        <v>4233</v>
      </c>
      <c r="F68" s="18">
        <v>4233</v>
      </c>
      <c r="G68" s="18">
        <v>4232.67</v>
      </c>
    </row>
    <row r="69" spans="1:7" s="19" customFormat="1" ht="15">
      <c r="A69" s="41">
        <v>63</v>
      </c>
      <c r="B69" s="42">
        <v>867</v>
      </c>
      <c r="C69" s="41" t="s">
        <v>153</v>
      </c>
      <c r="D69" s="18">
        <f t="shared" si="0"/>
        <v>18663.86</v>
      </c>
      <c r="E69" s="18">
        <v>6221</v>
      </c>
      <c r="F69" s="18">
        <v>6221</v>
      </c>
      <c r="G69" s="18">
        <v>6221.8600000000006</v>
      </c>
    </row>
    <row r="70" spans="1:7" s="19" customFormat="1" ht="15">
      <c r="A70" s="41">
        <v>64</v>
      </c>
      <c r="B70" s="42">
        <v>882</v>
      </c>
      <c r="C70" s="41" t="s">
        <v>154</v>
      </c>
      <c r="D70" s="18">
        <f t="shared" si="0"/>
        <v>8592.6200000000008</v>
      </c>
      <c r="E70" s="18">
        <v>2864</v>
      </c>
      <c r="F70" s="18">
        <v>2864</v>
      </c>
      <c r="G70" s="18">
        <v>2864.6200000000008</v>
      </c>
    </row>
    <row r="71" spans="1:7" s="19" customFormat="1" ht="15">
      <c r="A71" s="41">
        <v>65</v>
      </c>
      <c r="B71" s="42">
        <v>884</v>
      </c>
      <c r="C71" s="41" t="s">
        <v>155</v>
      </c>
      <c r="D71" s="18">
        <f t="shared" si="0"/>
        <v>13822.13</v>
      </c>
      <c r="E71" s="18">
        <v>4607</v>
      </c>
      <c r="F71" s="18">
        <v>4607</v>
      </c>
      <c r="G71" s="18">
        <v>4608.1299999999992</v>
      </c>
    </row>
    <row r="72" spans="1:7" s="19" customFormat="1" ht="15">
      <c r="A72" s="41">
        <v>66</v>
      </c>
      <c r="B72" s="42">
        <v>889</v>
      </c>
      <c r="C72" s="41" t="s">
        <v>156</v>
      </c>
      <c r="D72" s="18">
        <f t="shared" ref="D72:D92" si="1">SUM(E72:G72)</f>
        <v>6110.15</v>
      </c>
      <c r="E72" s="18">
        <v>2037</v>
      </c>
      <c r="F72" s="18">
        <v>2037</v>
      </c>
      <c r="G72" s="18">
        <v>2036.1499999999996</v>
      </c>
    </row>
    <row r="73" spans="1:7" s="19" customFormat="1" ht="15">
      <c r="A73" s="41">
        <v>67</v>
      </c>
      <c r="B73" s="42">
        <v>893</v>
      </c>
      <c r="C73" s="41" t="s">
        <v>157</v>
      </c>
      <c r="D73" s="18">
        <f t="shared" si="1"/>
        <v>11310.66</v>
      </c>
      <c r="E73" s="18">
        <v>3770</v>
      </c>
      <c r="F73" s="18">
        <v>3770</v>
      </c>
      <c r="G73" s="18">
        <v>3770.66</v>
      </c>
    </row>
    <row r="74" spans="1:7" s="19" customFormat="1" ht="15">
      <c r="A74" s="41">
        <v>68</v>
      </c>
      <c r="B74" s="42">
        <v>896</v>
      </c>
      <c r="C74" s="41" t="s">
        <v>158</v>
      </c>
      <c r="D74" s="18">
        <f t="shared" si="1"/>
        <v>18301.45</v>
      </c>
      <c r="E74" s="18">
        <v>6100</v>
      </c>
      <c r="F74" s="18">
        <v>6100</v>
      </c>
      <c r="G74" s="18">
        <v>6101.4500000000007</v>
      </c>
    </row>
    <row r="75" spans="1:7" s="19" customFormat="1" ht="15">
      <c r="A75" s="41">
        <v>69</v>
      </c>
      <c r="B75" s="42">
        <v>898</v>
      </c>
      <c r="C75" s="47" t="s">
        <v>159</v>
      </c>
      <c r="D75" s="18">
        <f t="shared" si="1"/>
        <v>10593.1</v>
      </c>
      <c r="E75" s="18">
        <v>3531</v>
      </c>
      <c r="F75" s="18">
        <v>3531</v>
      </c>
      <c r="G75" s="18">
        <v>3531.1000000000004</v>
      </c>
    </row>
    <row r="76" spans="1:7" ht="15">
      <c r="A76" s="41">
        <v>70</v>
      </c>
      <c r="B76" s="42">
        <v>900</v>
      </c>
      <c r="C76" s="41" t="s">
        <v>160</v>
      </c>
      <c r="D76" s="18">
        <f t="shared" si="1"/>
        <v>5178.7700000000004</v>
      </c>
      <c r="E76" s="18">
        <v>1726</v>
      </c>
      <c r="F76" s="18">
        <v>1726</v>
      </c>
      <c r="G76" s="18">
        <v>1726.7700000000004</v>
      </c>
    </row>
    <row r="77" spans="1:7" s="19" customFormat="1" ht="15">
      <c r="A77" s="41">
        <v>71</v>
      </c>
      <c r="B77" s="42">
        <v>907</v>
      </c>
      <c r="C77" s="41" t="s">
        <v>161</v>
      </c>
      <c r="D77" s="18">
        <f t="shared" si="1"/>
        <v>41727.31</v>
      </c>
      <c r="E77" s="18">
        <v>13909</v>
      </c>
      <c r="F77" s="18">
        <v>13909</v>
      </c>
      <c r="G77" s="18">
        <v>13909.309999999998</v>
      </c>
    </row>
    <row r="78" spans="1:7" s="48" customFormat="1" ht="15.75">
      <c r="A78" s="41">
        <v>72</v>
      </c>
      <c r="B78" s="42">
        <v>914</v>
      </c>
      <c r="C78" s="41" t="s">
        <v>162</v>
      </c>
      <c r="D78" s="18">
        <f t="shared" si="1"/>
        <v>11763.67</v>
      </c>
      <c r="E78" s="18">
        <v>3921</v>
      </c>
      <c r="F78" s="18">
        <v>3921</v>
      </c>
      <c r="G78" s="18">
        <v>3921.67</v>
      </c>
    </row>
    <row r="79" spans="1:7" ht="15">
      <c r="A79" s="41">
        <v>73</v>
      </c>
      <c r="B79" s="42">
        <v>917</v>
      </c>
      <c r="C79" s="41" t="s">
        <v>163</v>
      </c>
      <c r="D79" s="18">
        <f t="shared" si="1"/>
        <v>20218.57</v>
      </c>
      <c r="E79" s="18">
        <v>6740</v>
      </c>
      <c r="F79" s="18">
        <v>6740</v>
      </c>
      <c r="G79" s="18">
        <v>6738.57</v>
      </c>
    </row>
    <row r="80" spans="1:7" ht="15">
      <c r="A80" s="41">
        <v>74</v>
      </c>
      <c r="B80" s="42">
        <v>918</v>
      </c>
      <c r="C80" s="41" t="s">
        <v>164</v>
      </c>
      <c r="D80" s="18">
        <f t="shared" si="1"/>
        <v>16362.59</v>
      </c>
      <c r="E80" s="18">
        <v>5454</v>
      </c>
      <c r="F80" s="18">
        <v>5454</v>
      </c>
      <c r="G80" s="18">
        <v>5454.59</v>
      </c>
    </row>
    <row r="81" spans="1:7" ht="15">
      <c r="A81" s="41">
        <v>75</v>
      </c>
      <c r="B81" s="42">
        <v>928</v>
      </c>
      <c r="C81" s="41" t="s">
        <v>165</v>
      </c>
      <c r="D81" s="18">
        <f t="shared" si="1"/>
        <v>39136.120000000003</v>
      </c>
      <c r="E81" s="18">
        <v>13045</v>
      </c>
      <c r="F81" s="18">
        <v>13045</v>
      </c>
      <c r="G81" s="18">
        <v>13046.120000000003</v>
      </c>
    </row>
    <row r="82" spans="1:7" ht="15">
      <c r="A82" s="41">
        <v>76</v>
      </c>
      <c r="B82" s="42">
        <v>931</v>
      </c>
      <c r="C82" s="41" t="s">
        <v>166</v>
      </c>
      <c r="D82" s="18">
        <f t="shared" si="1"/>
        <v>9473.27</v>
      </c>
      <c r="E82" s="18">
        <v>3158</v>
      </c>
      <c r="F82" s="18">
        <v>3158</v>
      </c>
      <c r="G82" s="18">
        <v>3157.2700000000004</v>
      </c>
    </row>
    <row r="83" spans="1:7" ht="15">
      <c r="A83" s="41">
        <v>77</v>
      </c>
      <c r="B83" s="42">
        <v>935</v>
      </c>
      <c r="C83" s="41" t="s">
        <v>167</v>
      </c>
      <c r="D83" s="18">
        <f t="shared" si="1"/>
        <v>11883.26</v>
      </c>
      <c r="E83" s="18">
        <v>3961</v>
      </c>
      <c r="F83" s="18">
        <v>3961</v>
      </c>
      <c r="G83" s="18">
        <v>3961.26</v>
      </c>
    </row>
    <row r="84" spans="1:7" ht="15">
      <c r="A84" s="41">
        <v>78</v>
      </c>
      <c r="B84" s="42">
        <v>937</v>
      </c>
      <c r="C84" s="41" t="s">
        <v>168</v>
      </c>
      <c r="D84" s="18">
        <f t="shared" si="1"/>
        <v>10640.21</v>
      </c>
      <c r="E84" s="18">
        <v>3547</v>
      </c>
      <c r="F84" s="18">
        <v>3547</v>
      </c>
      <c r="G84" s="18">
        <v>3546.2099999999991</v>
      </c>
    </row>
    <row r="85" spans="1:7" ht="15">
      <c r="A85" s="41">
        <v>79</v>
      </c>
      <c r="B85" s="41">
        <v>939</v>
      </c>
      <c r="C85" s="41" t="s">
        <v>169</v>
      </c>
      <c r="D85" s="18">
        <f t="shared" si="1"/>
        <v>12245.66</v>
      </c>
      <c r="E85" s="18">
        <v>4082</v>
      </c>
      <c r="F85" s="18">
        <v>4082</v>
      </c>
      <c r="G85" s="18">
        <v>4081.66</v>
      </c>
    </row>
    <row r="86" spans="1:7" ht="15">
      <c r="A86" s="41">
        <v>80</v>
      </c>
      <c r="B86" s="42">
        <v>959</v>
      </c>
      <c r="C86" s="41" t="s">
        <v>170</v>
      </c>
      <c r="D86" s="18">
        <f t="shared" si="1"/>
        <v>15713.88</v>
      </c>
      <c r="E86" s="18">
        <v>5238</v>
      </c>
      <c r="F86" s="18">
        <v>5238</v>
      </c>
      <c r="G86" s="18">
        <v>5237.8799999999992</v>
      </c>
    </row>
    <row r="87" spans="1:7" ht="15">
      <c r="A87" s="41">
        <v>81</v>
      </c>
      <c r="B87" s="42">
        <v>968</v>
      </c>
      <c r="C87" s="41" t="s">
        <v>171</v>
      </c>
      <c r="D87" s="18">
        <f t="shared" si="1"/>
        <v>13851.12</v>
      </c>
      <c r="E87" s="18">
        <v>4617</v>
      </c>
      <c r="F87" s="18">
        <v>4617</v>
      </c>
      <c r="G87" s="18">
        <v>4617.1200000000008</v>
      </c>
    </row>
    <row r="88" spans="1:7" ht="15">
      <c r="A88" s="41">
        <v>82</v>
      </c>
      <c r="B88" s="42">
        <v>998</v>
      </c>
      <c r="C88" s="41" t="s">
        <v>172</v>
      </c>
      <c r="D88" s="18">
        <f t="shared" si="1"/>
        <v>25596.67</v>
      </c>
      <c r="E88" s="18">
        <v>8532</v>
      </c>
      <c r="F88" s="18">
        <v>8532</v>
      </c>
      <c r="G88" s="18">
        <v>8532.6699999999983</v>
      </c>
    </row>
    <row r="89" spans="1:7" ht="15">
      <c r="A89" s="41">
        <v>83</v>
      </c>
      <c r="B89" s="42">
        <v>1002</v>
      </c>
      <c r="C89" s="41" t="s">
        <v>173</v>
      </c>
      <c r="D89" s="18">
        <f t="shared" si="1"/>
        <v>9545.75</v>
      </c>
      <c r="E89" s="18">
        <v>3182</v>
      </c>
      <c r="F89" s="18">
        <v>3182</v>
      </c>
      <c r="G89" s="18">
        <v>3181.75</v>
      </c>
    </row>
    <row r="90" spans="1:7" ht="15">
      <c r="A90" s="41">
        <v>84</v>
      </c>
      <c r="B90" s="42">
        <v>1004</v>
      </c>
      <c r="C90" s="41" t="s">
        <v>174</v>
      </c>
      <c r="D90" s="18">
        <f t="shared" si="1"/>
        <v>96606.3</v>
      </c>
      <c r="E90" s="18">
        <v>32202</v>
      </c>
      <c r="F90" s="18">
        <v>32202</v>
      </c>
      <c r="G90" s="18">
        <v>32202.300000000003</v>
      </c>
    </row>
    <row r="91" spans="1:7" ht="15">
      <c r="A91" s="41">
        <v>85</v>
      </c>
      <c r="B91" s="42">
        <v>1015</v>
      </c>
      <c r="C91" s="49" t="s">
        <v>175</v>
      </c>
      <c r="D91" s="18">
        <f t="shared" si="1"/>
        <v>11881.2</v>
      </c>
      <c r="E91" s="18">
        <v>3960</v>
      </c>
      <c r="F91" s="18">
        <v>3960</v>
      </c>
      <c r="G91" s="18">
        <v>3961.2000000000007</v>
      </c>
    </row>
    <row r="92" spans="1:7" ht="15">
      <c r="A92" s="41">
        <v>86</v>
      </c>
      <c r="B92" s="50">
        <v>1025</v>
      </c>
      <c r="C92" s="51" t="s">
        <v>176</v>
      </c>
      <c r="D92" s="18">
        <f t="shared" si="1"/>
        <v>6211.62</v>
      </c>
      <c r="E92" s="18">
        <v>2071</v>
      </c>
      <c r="F92" s="18">
        <v>2071</v>
      </c>
      <c r="G92" s="18">
        <v>2069.62</v>
      </c>
    </row>
    <row r="93" spans="1:7" s="25" customFormat="1" ht="15.75">
      <c r="A93" s="22"/>
      <c r="B93" s="52"/>
      <c r="C93" s="22" t="s">
        <v>80</v>
      </c>
      <c r="D93" s="53">
        <f t="shared" ref="D93:G93" si="2">SUM(D7:D92)</f>
        <v>1599849.31</v>
      </c>
      <c r="E93" s="53">
        <f t="shared" si="2"/>
        <v>532685.85</v>
      </c>
      <c r="F93" s="53">
        <f t="shared" si="2"/>
        <v>533574.74</v>
      </c>
      <c r="G93" s="53">
        <f t="shared" si="2"/>
        <v>533588.71999999986</v>
      </c>
    </row>
  </sheetData>
  <autoFilter ref="A6:F93"/>
  <printOptions horizontalCentered="1"/>
  <pageMargins left="0" right="0" top="0.196850393700787" bottom="0.59055118110236204" header="0.118110236220472" footer="0.118110236220472"/>
  <pageSetup paperSize="9" scale="51" fitToHeight="2" orientation="portrait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T161"/>
  <sheetViews>
    <sheetView tabSelected="1" topLeftCell="H1" zoomScaleNormal="100" workbookViewId="0">
      <pane ySplit="8" topLeftCell="A156" activePane="bottomLeft" state="frozen"/>
      <selection activeCell="T160" sqref="T160:T161"/>
      <selection pane="bottomLeft" activeCell="P161" sqref="P161"/>
    </sheetView>
  </sheetViews>
  <sheetFormatPr defaultRowHeight="12.75"/>
  <cols>
    <col min="1" max="1" width="9.7109375" style="54" bestFit="1" customWidth="1"/>
    <col min="2" max="2" width="11" style="54" customWidth="1"/>
    <col min="3" max="3" width="11.5703125" style="54" customWidth="1"/>
    <col min="4" max="4" width="41.28515625" style="58" customWidth="1"/>
    <col min="5" max="5" width="17.140625" style="54" bestFit="1" customWidth="1"/>
    <col min="6" max="6" width="14" style="54" bestFit="1" customWidth="1"/>
    <col min="7" max="7" width="15.85546875" style="54" bestFit="1" customWidth="1"/>
    <col min="8" max="9" width="17.140625" style="54" bestFit="1" customWidth="1"/>
    <col min="10" max="10" width="14" style="54" bestFit="1" customWidth="1"/>
    <col min="11" max="11" width="15.85546875" style="54" bestFit="1" customWidth="1"/>
    <col min="12" max="13" width="17.140625" style="54" bestFit="1" customWidth="1"/>
    <col min="14" max="14" width="14" style="54" bestFit="1" customWidth="1"/>
    <col min="15" max="15" width="15.85546875" style="54" bestFit="1" customWidth="1"/>
    <col min="16" max="17" width="17.140625" style="54" bestFit="1" customWidth="1"/>
    <col min="18" max="18" width="15.85546875" style="54" bestFit="1" customWidth="1"/>
    <col min="19" max="19" width="17.140625" style="54" bestFit="1" customWidth="1"/>
    <col min="20" max="20" width="17.5703125" style="54" bestFit="1" customWidth="1"/>
    <col min="21" max="16384" width="9.140625" style="54"/>
  </cols>
  <sheetData>
    <row r="3" spans="1:20" ht="15.75">
      <c r="D3" s="55" t="s">
        <v>177</v>
      </c>
    </row>
    <row r="4" spans="1:20" ht="15">
      <c r="C4" s="56"/>
      <c r="D4" s="9" t="s">
        <v>1</v>
      </c>
    </row>
    <row r="5" spans="1:20" ht="15">
      <c r="D5" s="34" t="s">
        <v>178</v>
      </c>
    </row>
    <row r="6" spans="1:20">
      <c r="B6" s="57"/>
    </row>
    <row r="7" spans="1:20" s="65" customFormat="1" ht="90" customHeight="1">
      <c r="A7" s="59" t="s">
        <v>179</v>
      </c>
      <c r="B7" s="59" t="s">
        <v>180</v>
      </c>
      <c r="C7" s="59" t="s">
        <v>181</v>
      </c>
      <c r="D7" s="60" t="s">
        <v>87</v>
      </c>
      <c r="E7" s="61" t="s">
        <v>182</v>
      </c>
      <c r="F7" s="62"/>
      <c r="G7" s="62"/>
      <c r="H7" s="63"/>
      <c r="I7" s="64" t="s">
        <v>183</v>
      </c>
      <c r="J7" s="64"/>
      <c r="K7" s="64"/>
      <c r="L7" s="64"/>
      <c r="M7" s="64" t="s">
        <v>184</v>
      </c>
      <c r="N7" s="64"/>
      <c r="O7" s="64"/>
      <c r="P7" s="64"/>
      <c r="Q7" s="64" t="s">
        <v>185</v>
      </c>
      <c r="R7" s="64"/>
      <c r="S7" s="64"/>
      <c r="T7" s="64"/>
    </row>
    <row r="8" spans="1:20" s="67" customFormat="1" ht="39" customHeight="1">
      <c r="A8" s="59"/>
      <c r="B8" s="59"/>
      <c r="C8" s="59"/>
      <c r="D8" s="60"/>
      <c r="E8" s="66" t="s">
        <v>186</v>
      </c>
      <c r="F8" s="66" t="s">
        <v>187</v>
      </c>
      <c r="G8" s="66" t="s">
        <v>188</v>
      </c>
      <c r="H8" s="66" t="s">
        <v>80</v>
      </c>
      <c r="I8" s="66" t="s">
        <v>186</v>
      </c>
      <c r="J8" s="66" t="s">
        <v>187</v>
      </c>
      <c r="K8" s="66" t="s">
        <v>188</v>
      </c>
      <c r="L8" s="66" t="s">
        <v>80</v>
      </c>
      <c r="M8" s="66" t="s">
        <v>186</v>
      </c>
      <c r="N8" s="66" t="s">
        <v>187</v>
      </c>
      <c r="O8" s="66" t="s">
        <v>188</v>
      </c>
      <c r="P8" s="66" t="s">
        <v>80</v>
      </c>
      <c r="Q8" s="66" t="s">
        <v>186</v>
      </c>
      <c r="R8" s="66" t="s">
        <v>187</v>
      </c>
      <c r="S8" s="66" t="s">
        <v>188</v>
      </c>
      <c r="T8" s="66" t="s">
        <v>80</v>
      </c>
    </row>
    <row r="9" spans="1:20" ht="30.75" customHeight="1">
      <c r="A9" s="68">
        <v>1</v>
      </c>
      <c r="B9" s="69" t="s">
        <v>189</v>
      </c>
      <c r="C9" s="70" t="s">
        <v>190</v>
      </c>
      <c r="D9" s="69" t="s">
        <v>92</v>
      </c>
      <c r="E9" s="18">
        <v>46818.59</v>
      </c>
      <c r="F9" s="18">
        <v>0</v>
      </c>
      <c r="G9" s="18">
        <v>17176</v>
      </c>
      <c r="H9" s="18">
        <f>E9+F9+G9</f>
        <v>63994.59</v>
      </c>
      <c r="I9" s="18">
        <v>46818.59</v>
      </c>
      <c r="J9" s="18">
        <v>0</v>
      </c>
      <c r="K9" s="18">
        <v>17176</v>
      </c>
      <c r="L9" s="18">
        <f>I9+J9+K9</f>
        <v>63994.59</v>
      </c>
      <c r="M9" s="18">
        <v>46818.59</v>
      </c>
      <c r="N9" s="18">
        <v>0</v>
      </c>
      <c r="O9" s="18">
        <v>17175.010000000002</v>
      </c>
      <c r="P9" s="18">
        <f>M9+N9+O9</f>
        <v>63993.599999999999</v>
      </c>
      <c r="Q9" s="71">
        <f>E9+I9+M9</f>
        <v>140455.76999999999</v>
      </c>
      <c r="R9" s="71">
        <f t="shared" ref="R9:T24" si="0">F9+J9+N9</f>
        <v>0</v>
      </c>
      <c r="S9" s="71">
        <f t="shared" si="0"/>
        <v>51527.01</v>
      </c>
      <c r="T9" s="71">
        <f t="shared" si="0"/>
        <v>191982.78</v>
      </c>
    </row>
    <row r="10" spans="1:20" ht="15.75">
      <c r="A10" s="68">
        <v>2</v>
      </c>
      <c r="B10" s="69" t="s">
        <v>191</v>
      </c>
      <c r="C10" s="70" t="s">
        <v>192</v>
      </c>
      <c r="D10" s="69" t="s">
        <v>193</v>
      </c>
      <c r="E10" s="18">
        <v>357093.54</v>
      </c>
      <c r="F10" s="18">
        <v>4019</v>
      </c>
      <c r="G10" s="18">
        <v>200349</v>
      </c>
      <c r="H10" s="18">
        <f t="shared" ref="H10:H73" si="1">E10+F10+G10</f>
        <v>561461.54</v>
      </c>
      <c r="I10" s="18">
        <v>357093.54</v>
      </c>
      <c r="J10" s="18">
        <v>4019</v>
      </c>
      <c r="K10" s="18">
        <v>200349</v>
      </c>
      <c r="L10" s="18">
        <f t="shared" ref="L10:L73" si="2">I10+J10+K10</f>
        <v>561461.54</v>
      </c>
      <c r="M10" s="18">
        <v>357093.53000000009</v>
      </c>
      <c r="N10" s="18">
        <v>4019.67</v>
      </c>
      <c r="O10" s="18">
        <v>200348.18999999994</v>
      </c>
      <c r="P10" s="18">
        <f t="shared" ref="P10:P73" si="3">M10+N10+O10</f>
        <v>561461.39</v>
      </c>
      <c r="Q10" s="71">
        <f t="shared" ref="Q10:T73" si="4">E10+I10+M10</f>
        <v>1071280.6100000001</v>
      </c>
      <c r="R10" s="71">
        <f t="shared" si="0"/>
        <v>12057.67</v>
      </c>
      <c r="S10" s="71">
        <f t="shared" si="0"/>
        <v>601046.18999999994</v>
      </c>
      <c r="T10" s="71">
        <f t="shared" si="0"/>
        <v>1684384.4700000002</v>
      </c>
    </row>
    <row r="11" spans="1:20" ht="30.75" customHeight="1">
      <c r="A11" s="68">
        <v>3</v>
      </c>
      <c r="B11" s="69" t="s">
        <v>194</v>
      </c>
      <c r="C11" s="70" t="s">
        <v>195</v>
      </c>
      <c r="D11" s="69" t="s">
        <v>196</v>
      </c>
      <c r="E11" s="18">
        <v>56905.98</v>
      </c>
      <c r="F11" s="18">
        <v>0</v>
      </c>
      <c r="G11" s="18">
        <v>0</v>
      </c>
      <c r="H11" s="18">
        <f t="shared" si="1"/>
        <v>56905.98</v>
      </c>
      <c r="I11" s="18">
        <v>56905.98</v>
      </c>
      <c r="J11" s="18">
        <v>0</v>
      </c>
      <c r="K11" s="18">
        <v>0</v>
      </c>
      <c r="L11" s="18">
        <f t="shared" si="2"/>
        <v>56905.98</v>
      </c>
      <c r="M11" s="18">
        <v>56905.99</v>
      </c>
      <c r="N11" s="18">
        <v>0</v>
      </c>
      <c r="O11" s="18">
        <v>0</v>
      </c>
      <c r="P11" s="18">
        <f t="shared" si="3"/>
        <v>56905.99</v>
      </c>
      <c r="Q11" s="71">
        <f t="shared" si="4"/>
        <v>170717.95</v>
      </c>
      <c r="R11" s="71">
        <f t="shared" si="0"/>
        <v>0</v>
      </c>
      <c r="S11" s="71">
        <f t="shared" si="0"/>
        <v>0</v>
      </c>
      <c r="T11" s="71">
        <f t="shared" si="0"/>
        <v>170717.95</v>
      </c>
    </row>
    <row r="12" spans="1:20" ht="32.25" customHeight="1">
      <c r="A12" s="68">
        <v>4</v>
      </c>
      <c r="B12" s="69" t="s">
        <v>197</v>
      </c>
      <c r="C12" s="70" t="s">
        <v>190</v>
      </c>
      <c r="D12" s="69" t="s">
        <v>198</v>
      </c>
      <c r="E12" s="18">
        <v>25763.52</v>
      </c>
      <c r="F12" s="18">
        <v>0</v>
      </c>
      <c r="G12" s="18">
        <v>7963</v>
      </c>
      <c r="H12" s="18">
        <f t="shared" si="1"/>
        <v>33726.520000000004</v>
      </c>
      <c r="I12" s="18">
        <v>25763.52</v>
      </c>
      <c r="J12" s="18">
        <v>0</v>
      </c>
      <c r="K12" s="18">
        <v>7963</v>
      </c>
      <c r="L12" s="18">
        <f t="shared" si="2"/>
        <v>33726.520000000004</v>
      </c>
      <c r="M12" s="18">
        <v>25763.530000000002</v>
      </c>
      <c r="N12" s="18">
        <v>0</v>
      </c>
      <c r="O12" s="18">
        <v>7962.2599999999984</v>
      </c>
      <c r="P12" s="18">
        <f t="shared" si="3"/>
        <v>33725.79</v>
      </c>
      <c r="Q12" s="71">
        <f t="shared" si="4"/>
        <v>77290.570000000007</v>
      </c>
      <c r="R12" s="71">
        <f t="shared" si="0"/>
        <v>0</v>
      </c>
      <c r="S12" s="71">
        <f t="shared" si="0"/>
        <v>23888.26</v>
      </c>
      <c r="T12" s="71">
        <f t="shared" si="0"/>
        <v>101178.83000000002</v>
      </c>
    </row>
    <row r="13" spans="1:20" ht="15.75" customHeight="1">
      <c r="A13" s="68">
        <v>5</v>
      </c>
      <c r="B13" s="69" t="s">
        <v>199</v>
      </c>
      <c r="C13" s="70" t="s">
        <v>200</v>
      </c>
      <c r="D13" s="69" t="s">
        <v>201</v>
      </c>
      <c r="E13" s="18">
        <v>0</v>
      </c>
      <c r="F13" s="18">
        <v>0</v>
      </c>
      <c r="G13" s="18">
        <v>6082</v>
      </c>
      <c r="H13" s="18">
        <f t="shared" si="1"/>
        <v>6082</v>
      </c>
      <c r="I13" s="18">
        <v>0</v>
      </c>
      <c r="J13" s="18">
        <v>0</v>
      </c>
      <c r="K13" s="18">
        <v>6082</v>
      </c>
      <c r="L13" s="18">
        <f t="shared" si="2"/>
        <v>6082</v>
      </c>
      <c r="M13" s="18">
        <v>0</v>
      </c>
      <c r="N13" s="18">
        <v>0</v>
      </c>
      <c r="O13" s="18">
        <v>6081.630000000001</v>
      </c>
      <c r="P13" s="18">
        <f t="shared" si="3"/>
        <v>6081.630000000001</v>
      </c>
      <c r="Q13" s="71">
        <f t="shared" si="4"/>
        <v>0</v>
      </c>
      <c r="R13" s="71">
        <f t="shared" si="0"/>
        <v>0</v>
      </c>
      <c r="S13" s="71">
        <f t="shared" si="0"/>
        <v>18245.63</v>
      </c>
      <c r="T13" s="71">
        <f t="shared" si="0"/>
        <v>18245.63</v>
      </c>
    </row>
    <row r="14" spans="1:20" ht="30.75">
      <c r="A14" s="68">
        <v>6</v>
      </c>
      <c r="B14" s="69" t="s">
        <v>202</v>
      </c>
      <c r="C14" s="70" t="s">
        <v>195</v>
      </c>
      <c r="D14" s="69" t="s">
        <v>203</v>
      </c>
      <c r="E14" s="18">
        <v>65732.45</v>
      </c>
      <c r="F14" s="18">
        <v>0</v>
      </c>
      <c r="G14" s="18">
        <v>0</v>
      </c>
      <c r="H14" s="18">
        <f t="shared" si="1"/>
        <v>65732.45</v>
      </c>
      <c r="I14" s="18">
        <v>65732.45</v>
      </c>
      <c r="J14" s="18">
        <v>0</v>
      </c>
      <c r="K14" s="18">
        <v>0</v>
      </c>
      <c r="L14" s="18">
        <f t="shared" si="2"/>
        <v>65732.45</v>
      </c>
      <c r="M14" s="18">
        <v>65732.450000000026</v>
      </c>
      <c r="N14" s="18">
        <v>0</v>
      </c>
      <c r="O14" s="18">
        <v>0</v>
      </c>
      <c r="P14" s="18">
        <f t="shared" si="3"/>
        <v>65732.450000000026</v>
      </c>
      <c r="Q14" s="71">
        <f t="shared" si="4"/>
        <v>197197.35000000003</v>
      </c>
      <c r="R14" s="71">
        <f t="shared" si="0"/>
        <v>0</v>
      </c>
      <c r="S14" s="71">
        <f t="shared" si="0"/>
        <v>0</v>
      </c>
      <c r="T14" s="71">
        <f t="shared" si="0"/>
        <v>197197.35000000003</v>
      </c>
    </row>
    <row r="15" spans="1:20" ht="15.75" customHeight="1">
      <c r="A15" s="68">
        <v>7</v>
      </c>
      <c r="B15" s="69" t="s">
        <v>204</v>
      </c>
      <c r="C15" s="70" t="s">
        <v>195</v>
      </c>
      <c r="D15" s="69" t="s">
        <v>205</v>
      </c>
      <c r="E15" s="18">
        <v>221048.16</v>
      </c>
      <c r="F15" s="18">
        <v>0</v>
      </c>
      <c r="G15" s="18">
        <v>0</v>
      </c>
      <c r="H15" s="18">
        <f t="shared" si="1"/>
        <v>221048.16</v>
      </c>
      <c r="I15" s="18">
        <v>221048.16</v>
      </c>
      <c r="J15" s="18">
        <v>0</v>
      </c>
      <c r="K15" s="18">
        <v>0</v>
      </c>
      <c r="L15" s="18">
        <f t="shared" si="2"/>
        <v>221048.16</v>
      </c>
      <c r="M15" s="18">
        <v>221048.14999999994</v>
      </c>
      <c r="N15" s="18">
        <v>0</v>
      </c>
      <c r="O15" s="18">
        <v>0</v>
      </c>
      <c r="P15" s="18">
        <f t="shared" si="3"/>
        <v>221048.14999999994</v>
      </c>
      <c r="Q15" s="71">
        <f t="shared" si="4"/>
        <v>663144.47</v>
      </c>
      <c r="R15" s="71">
        <f t="shared" si="0"/>
        <v>0</v>
      </c>
      <c r="S15" s="71">
        <f t="shared" si="0"/>
        <v>0</v>
      </c>
      <c r="T15" s="71">
        <f t="shared" si="0"/>
        <v>663144.47</v>
      </c>
    </row>
    <row r="16" spans="1:20" ht="30.75" customHeight="1">
      <c r="A16" s="68">
        <v>8</v>
      </c>
      <c r="B16" s="69" t="s">
        <v>206</v>
      </c>
      <c r="C16" s="70" t="s">
        <v>192</v>
      </c>
      <c r="D16" s="69" t="s">
        <v>207</v>
      </c>
      <c r="E16" s="18">
        <v>237134.57</v>
      </c>
      <c r="F16" s="18">
        <v>2468</v>
      </c>
      <c r="G16" s="18">
        <v>433961</v>
      </c>
      <c r="H16" s="18">
        <f t="shared" si="1"/>
        <v>673563.57000000007</v>
      </c>
      <c r="I16" s="18">
        <v>246800.97</v>
      </c>
      <c r="J16" s="18">
        <v>2468</v>
      </c>
      <c r="K16" s="18">
        <v>433961</v>
      </c>
      <c r="L16" s="18">
        <f t="shared" si="2"/>
        <v>683229.97</v>
      </c>
      <c r="M16" s="18">
        <v>246800.98000000007</v>
      </c>
      <c r="N16" s="18">
        <v>2467.83</v>
      </c>
      <c r="O16" s="18">
        <v>433962.41000000015</v>
      </c>
      <c r="P16" s="18">
        <f t="shared" si="3"/>
        <v>683231.2200000002</v>
      </c>
      <c r="Q16" s="71">
        <f t="shared" si="4"/>
        <v>730736.52000000014</v>
      </c>
      <c r="R16" s="71">
        <f t="shared" si="0"/>
        <v>7403.83</v>
      </c>
      <c r="S16" s="71">
        <f t="shared" si="0"/>
        <v>1301884.4100000001</v>
      </c>
      <c r="T16" s="71">
        <f t="shared" si="0"/>
        <v>2040024.7600000002</v>
      </c>
    </row>
    <row r="17" spans="1:20" ht="15.75" customHeight="1">
      <c r="A17" s="68">
        <v>9</v>
      </c>
      <c r="B17" s="69" t="s">
        <v>208</v>
      </c>
      <c r="C17" s="70" t="s">
        <v>192</v>
      </c>
      <c r="D17" s="69" t="s">
        <v>104</v>
      </c>
      <c r="E17" s="18">
        <v>153268.15</v>
      </c>
      <c r="F17" s="18">
        <v>1544</v>
      </c>
      <c r="G17" s="18">
        <v>25375.696100000001</v>
      </c>
      <c r="H17" s="18">
        <f t="shared" si="1"/>
        <v>180187.8461</v>
      </c>
      <c r="I17" s="18">
        <v>153268.15</v>
      </c>
      <c r="J17" s="18">
        <v>1544</v>
      </c>
      <c r="K17" s="18">
        <v>25717</v>
      </c>
      <c r="L17" s="18">
        <f t="shared" si="2"/>
        <v>180529.15</v>
      </c>
      <c r="M17" s="18">
        <v>153268.16000000006</v>
      </c>
      <c r="N17" s="18">
        <v>1544.6800000000003</v>
      </c>
      <c r="O17" s="18">
        <v>25717.990000000005</v>
      </c>
      <c r="P17" s="18">
        <f t="shared" si="3"/>
        <v>180530.83000000007</v>
      </c>
      <c r="Q17" s="71">
        <f t="shared" si="4"/>
        <v>459804.46000000008</v>
      </c>
      <c r="R17" s="71">
        <f t="shared" si="0"/>
        <v>4632.68</v>
      </c>
      <c r="S17" s="71">
        <f t="shared" si="0"/>
        <v>76810.686100000006</v>
      </c>
      <c r="T17" s="71">
        <f t="shared" si="0"/>
        <v>541247.82610000006</v>
      </c>
    </row>
    <row r="18" spans="1:20" ht="15.75">
      <c r="A18" s="68">
        <v>10</v>
      </c>
      <c r="B18" s="69" t="s">
        <v>209</v>
      </c>
      <c r="C18" s="70" t="s">
        <v>210</v>
      </c>
      <c r="D18" s="69" t="s">
        <v>103</v>
      </c>
      <c r="E18" s="18">
        <v>60616.99</v>
      </c>
      <c r="F18" s="18">
        <v>1219</v>
      </c>
      <c r="G18" s="18">
        <v>0</v>
      </c>
      <c r="H18" s="18">
        <f t="shared" si="1"/>
        <v>61835.99</v>
      </c>
      <c r="I18" s="18">
        <v>60616.99</v>
      </c>
      <c r="J18" s="18">
        <v>1219</v>
      </c>
      <c r="K18" s="18">
        <v>0</v>
      </c>
      <c r="L18" s="18">
        <f t="shared" si="2"/>
        <v>61835.99</v>
      </c>
      <c r="M18" s="18">
        <v>60616.98</v>
      </c>
      <c r="N18" s="18">
        <v>1219.4899999999998</v>
      </c>
      <c r="O18" s="18">
        <v>0</v>
      </c>
      <c r="P18" s="18">
        <f t="shared" si="3"/>
        <v>61836.47</v>
      </c>
      <c r="Q18" s="71">
        <f t="shared" si="4"/>
        <v>181850.96</v>
      </c>
      <c r="R18" s="71">
        <f t="shared" si="0"/>
        <v>3657.49</v>
      </c>
      <c r="S18" s="71">
        <f t="shared" si="0"/>
        <v>0</v>
      </c>
      <c r="T18" s="71">
        <f t="shared" si="0"/>
        <v>185508.45</v>
      </c>
    </row>
    <row r="19" spans="1:20" ht="31.5" customHeight="1">
      <c r="A19" s="68">
        <v>11</v>
      </c>
      <c r="B19" s="69" t="s">
        <v>211</v>
      </c>
      <c r="C19" s="72" t="s">
        <v>200</v>
      </c>
      <c r="D19" s="69" t="s">
        <v>212</v>
      </c>
      <c r="E19" s="18">
        <v>0</v>
      </c>
      <c r="F19" s="18">
        <v>0</v>
      </c>
      <c r="G19" s="18">
        <v>126690</v>
      </c>
      <c r="H19" s="18">
        <f t="shared" si="1"/>
        <v>126690</v>
      </c>
      <c r="I19" s="18">
        <v>0</v>
      </c>
      <c r="J19" s="18">
        <v>0</v>
      </c>
      <c r="K19" s="18">
        <v>126690</v>
      </c>
      <c r="L19" s="18">
        <f t="shared" si="2"/>
        <v>126690</v>
      </c>
      <c r="M19" s="18">
        <v>0</v>
      </c>
      <c r="N19" s="18">
        <v>0</v>
      </c>
      <c r="O19" s="18">
        <v>126689.81</v>
      </c>
      <c r="P19" s="18">
        <f t="shared" si="3"/>
        <v>126689.81</v>
      </c>
      <c r="Q19" s="71">
        <f t="shared" si="4"/>
        <v>0</v>
      </c>
      <c r="R19" s="71">
        <f t="shared" si="0"/>
        <v>0</v>
      </c>
      <c r="S19" s="71">
        <f t="shared" si="0"/>
        <v>380069.81</v>
      </c>
      <c r="T19" s="71">
        <f t="shared" si="0"/>
        <v>380069.81</v>
      </c>
    </row>
    <row r="20" spans="1:20" ht="31.5" customHeight="1">
      <c r="A20" s="68">
        <v>12</v>
      </c>
      <c r="B20" s="69" t="s">
        <v>213</v>
      </c>
      <c r="C20" s="70" t="s">
        <v>214</v>
      </c>
      <c r="D20" s="69" t="s">
        <v>215</v>
      </c>
      <c r="E20" s="18">
        <v>0</v>
      </c>
      <c r="F20" s="18">
        <v>35840.080000000002</v>
      </c>
      <c r="G20" s="18">
        <v>0</v>
      </c>
      <c r="H20" s="18">
        <f t="shared" si="1"/>
        <v>35840.080000000002</v>
      </c>
      <c r="I20" s="18">
        <v>0</v>
      </c>
      <c r="J20" s="18">
        <v>35994</v>
      </c>
      <c r="K20" s="18">
        <v>0</v>
      </c>
      <c r="L20" s="18">
        <f t="shared" si="2"/>
        <v>35994</v>
      </c>
      <c r="M20" s="18">
        <v>0</v>
      </c>
      <c r="N20" s="18">
        <v>35994.130000000005</v>
      </c>
      <c r="O20" s="18">
        <v>0</v>
      </c>
      <c r="P20" s="18">
        <f t="shared" si="3"/>
        <v>35994.130000000005</v>
      </c>
      <c r="Q20" s="71">
        <f t="shared" si="4"/>
        <v>0</v>
      </c>
      <c r="R20" s="71">
        <f t="shared" si="0"/>
        <v>107828.21</v>
      </c>
      <c r="S20" s="71">
        <f t="shared" si="0"/>
        <v>0</v>
      </c>
      <c r="T20" s="71">
        <f t="shared" si="0"/>
        <v>107828.21</v>
      </c>
    </row>
    <row r="21" spans="1:20" ht="30.75" customHeight="1">
      <c r="A21" s="68">
        <v>13</v>
      </c>
      <c r="B21" s="69" t="s">
        <v>216</v>
      </c>
      <c r="C21" s="70" t="s">
        <v>200</v>
      </c>
      <c r="D21" s="69" t="s">
        <v>217</v>
      </c>
      <c r="E21" s="18">
        <v>0</v>
      </c>
      <c r="F21" s="18">
        <v>0</v>
      </c>
      <c r="G21" s="18">
        <v>15430</v>
      </c>
      <c r="H21" s="18">
        <f t="shared" si="1"/>
        <v>15430</v>
      </c>
      <c r="I21" s="18">
        <v>0</v>
      </c>
      <c r="J21" s="18">
        <v>0</v>
      </c>
      <c r="K21" s="18">
        <v>15430</v>
      </c>
      <c r="L21" s="18">
        <f t="shared" si="2"/>
        <v>15430</v>
      </c>
      <c r="M21" s="18">
        <v>0</v>
      </c>
      <c r="N21" s="18">
        <v>0</v>
      </c>
      <c r="O21" s="18">
        <v>15429.839999999997</v>
      </c>
      <c r="P21" s="18">
        <f t="shared" si="3"/>
        <v>15429.839999999997</v>
      </c>
      <c r="Q21" s="71">
        <f t="shared" si="4"/>
        <v>0</v>
      </c>
      <c r="R21" s="71">
        <f t="shared" si="0"/>
        <v>0</v>
      </c>
      <c r="S21" s="71">
        <f t="shared" si="0"/>
        <v>46289.84</v>
      </c>
      <c r="T21" s="71">
        <f t="shared" si="0"/>
        <v>46289.84</v>
      </c>
    </row>
    <row r="22" spans="1:20" ht="30.75" customHeight="1">
      <c r="A22" s="68">
        <v>14</v>
      </c>
      <c r="B22" s="69" t="s">
        <v>218</v>
      </c>
      <c r="C22" s="70" t="s">
        <v>210</v>
      </c>
      <c r="D22" s="69" t="s">
        <v>219</v>
      </c>
      <c r="E22" s="18">
        <v>160549.89000000001</v>
      </c>
      <c r="F22" s="18">
        <v>1692</v>
      </c>
      <c r="G22" s="18">
        <v>0</v>
      </c>
      <c r="H22" s="18">
        <f t="shared" si="1"/>
        <v>162241.89000000001</v>
      </c>
      <c r="I22" s="18">
        <v>160549.89000000001</v>
      </c>
      <c r="J22" s="18">
        <v>1692</v>
      </c>
      <c r="K22" s="18">
        <v>0</v>
      </c>
      <c r="L22" s="18">
        <f t="shared" si="2"/>
        <v>162241.89000000001</v>
      </c>
      <c r="M22" s="18">
        <v>160549.88999999996</v>
      </c>
      <c r="N22" s="18">
        <v>1692.9099999999999</v>
      </c>
      <c r="O22" s="18">
        <v>0</v>
      </c>
      <c r="P22" s="18">
        <f t="shared" si="3"/>
        <v>162242.79999999996</v>
      </c>
      <c r="Q22" s="71">
        <f t="shared" si="4"/>
        <v>481649.67</v>
      </c>
      <c r="R22" s="71">
        <f t="shared" si="0"/>
        <v>5076.91</v>
      </c>
      <c r="S22" s="71">
        <f t="shared" si="0"/>
        <v>0</v>
      </c>
      <c r="T22" s="71">
        <f t="shared" si="0"/>
        <v>486726.57999999996</v>
      </c>
    </row>
    <row r="23" spans="1:20" ht="15.75" customHeight="1">
      <c r="A23" s="68">
        <v>15</v>
      </c>
      <c r="B23" s="69" t="s">
        <v>220</v>
      </c>
      <c r="C23" s="70" t="s">
        <v>210</v>
      </c>
      <c r="D23" s="69" t="s">
        <v>221</v>
      </c>
      <c r="E23" s="18">
        <v>59618.76</v>
      </c>
      <c r="F23" s="18">
        <v>1692</v>
      </c>
      <c r="G23" s="18">
        <v>0</v>
      </c>
      <c r="H23" s="18">
        <f t="shared" si="1"/>
        <v>61310.76</v>
      </c>
      <c r="I23" s="18">
        <v>59618.76</v>
      </c>
      <c r="J23" s="18">
        <v>1692</v>
      </c>
      <c r="K23" s="18">
        <v>0</v>
      </c>
      <c r="L23" s="18">
        <f t="shared" si="2"/>
        <v>61310.76</v>
      </c>
      <c r="M23" s="18">
        <v>59618.77</v>
      </c>
      <c r="N23" s="18">
        <v>1692.9099999999999</v>
      </c>
      <c r="O23" s="18">
        <v>0</v>
      </c>
      <c r="P23" s="18">
        <f t="shared" si="3"/>
        <v>61311.679999999993</v>
      </c>
      <c r="Q23" s="71">
        <f t="shared" si="4"/>
        <v>178856.29</v>
      </c>
      <c r="R23" s="71">
        <f t="shared" si="0"/>
        <v>5076.91</v>
      </c>
      <c r="S23" s="71">
        <f t="shared" si="0"/>
        <v>0</v>
      </c>
      <c r="T23" s="71">
        <f t="shared" si="0"/>
        <v>183933.2</v>
      </c>
    </row>
    <row r="24" spans="1:20" ht="15.75">
      <c r="A24" s="68">
        <v>16</v>
      </c>
      <c r="B24" s="69" t="s">
        <v>222</v>
      </c>
      <c r="C24" s="70" t="s">
        <v>192</v>
      </c>
      <c r="D24" s="69" t="s">
        <v>135</v>
      </c>
      <c r="E24" s="18">
        <v>417230.02</v>
      </c>
      <c r="F24" s="18">
        <v>6484</v>
      </c>
      <c r="G24" s="18">
        <v>484191</v>
      </c>
      <c r="H24" s="18">
        <f t="shared" si="1"/>
        <v>907905.02</v>
      </c>
      <c r="I24" s="18">
        <v>417230.02</v>
      </c>
      <c r="J24" s="18">
        <v>6484</v>
      </c>
      <c r="K24" s="18">
        <v>484191</v>
      </c>
      <c r="L24" s="18">
        <f t="shared" si="2"/>
        <v>907905.02</v>
      </c>
      <c r="M24" s="18">
        <v>417230.02</v>
      </c>
      <c r="N24" s="18">
        <v>6485.0299999999988</v>
      </c>
      <c r="O24" s="18">
        <v>484192.12999999989</v>
      </c>
      <c r="P24" s="18">
        <f t="shared" si="3"/>
        <v>907907.17999999993</v>
      </c>
      <c r="Q24" s="71">
        <f t="shared" si="4"/>
        <v>1251690.06</v>
      </c>
      <c r="R24" s="71">
        <f t="shared" si="0"/>
        <v>19453.03</v>
      </c>
      <c r="S24" s="71">
        <f t="shared" si="0"/>
        <v>1452574.13</v>
      </c>
      <c r="T24" s="71">
        <f t="shared" si="0"/>
        <v>2723717.2199999997</v>
      </c>
    </row>
    <row r="25" spans="1:20" ht="30.75" customHeight="1">
      <c r="A25" s="68">
        <v>17</v>
      </c>
      <c r="B25" s="69" t="s">
        <v>223</v>
      </c>
      <c r="C25" s="70" t="s">
        <v>195</v>
      </c>
      <c r="D25" s="69" t="s">
        <v>224</v>
      </c>
      <c r="E25" s="18">
        <v>6449.2724999999991</v>
      </c>
      <c r="F25" s="18">
        <v>0</v>
      </c>
      <c r="G25" s="18">
        <v>0</v>
      </c>
      <c r="H25" s="18">
        <f t="shared" si="1"/>
        <v>6449.2724999999991</v>
      </c>
      <c r="I25" s="18">
        <v>32582.77</v>
      </c>
      <c r="J25" s="18">
        <v>0</v>
      </c>
      <c r="K25" s="18">
        <v>0</v>
      </c>
      <c r="L25" s="18">
        <f t="shared" si="2"/>
        <v>32582.77</v>
      </c>
      <c r="M25" s="18">
        <v>32582.769999999993</v>
      </c>
      <c r="N25" s="18">
        <v>0</v>
      </c>
      <c r="O25" s="18">
        <v>0</v>
      </c>
      <c r="P25" s="18">
        <f t="shared" si="3"/>
        <v>32582.769999999993</v>
      </c>
      <c r="Q25" s="71">
        <f t="shared" si="4"/>
        <v>71614.812499999985</v>
      </c>
      <c r="R25" s="71">
        <f t="shared" si="4"/>
        <v>0</v>
      </c>
      <c r="S25" s="71">
        <f t="shared" si="4"/>
        <v>0</v>
      </c>
      <c r="T25" s="71">
        <f t="shared" si="4"/>
        <v>71614.812499999985</v>
      </c>
    </row>
    <row r="26" spans="1:20" ht="15.75">
      <c r="A26" s="68">
        <v>18</v>
      </c>
      <c r="B26" s="69" t="s">
        <v>225</v>
      </c>
      <c r="C26" s="70" t="s">
        <v>195</v>
      </c>
      <c r="D26" s="69" t="s">
        <v>226</v>
      </c>
      <c r="E26" s="18">
        <v>148869.12</v>
      </c>
      <c r="F26" s="18">
        <v>0</v>
      </c>
      <c r="G26" s="18">
        <v>0</v>
      </c>
      <c r="H26" s="18">
        <f t="shared" si="1"/>
        <v>148869.12</v>
      </c>
      <c r="I26" s="18">
        <v>148869.12</v>
      </c>
      <c r="J26" s="18">
        <v>0</v>
      </c>
      <c r="K26" s="18">
        <v>0</v>
      </c>
      <c r="L26" s="18">
        <f t="shared" si="2"/>
        <v>148869.12</v>
      </c>
      <c r="M26" s="18">
        <v>148869.12</v>
      </c>
      <c r="N26" s="18">
        <v>0</v>
      </c>
      <c r="O26" s="18">
        <v>0</v>
      </c>
      <c r="P26" s="18">
        <f t="shared" si="3"/>
        <v>148869.12</v>
      </c>
      <c r="Q26" s="71">
        <f t="shared" si="4"/>
        <v>446607.35999999999</v>
      </c>
      <c r="R26" s="71">
        <f t="shared" si="4"/>
        <v>0</v>
      </c>
      <c r="S26" s="71">
        <f t="shared" si="4"/>
        <v>0</v>
      </c>
      <c r="T26" s="71">
        <f t="shared" si="4"/>
        <v>446607.35999999999</v>
      </c>
    </row>
    <row r="27" spans="1:20" ht="30.75" customHeight="1">
      <c r="A27" s="68">
        <v>19</v>
      </c>
      <c r="B27" s="69" t="s">
        <v>227</v>
      </c>
      <c r="C27" s="70" t="s">
        <v>195</v>
      </c>
      <c r="D27" s="69" t="s">
        <v>228</v>
      </c>
      <c r="E27" s="18">
        <v>57679.42</v>
      </c>
      <c r="F27" s="18">
        <v>0</v>
      </c>
      <c r="G27" s="18">
        <v>0</v>
      </c>
      <c r="H27" s="18">
        <f t="shared" si="1"/>
        <v>57679.42</v>
      </c>
      <c r="I27" s="18">
        <v>57679.42</v>
      </c>
      <c r="J27" s="18">
        <v>0</v>
      </c>
      <c r="K27" s="18">
        <v>0</v>
      </c>
      <c r="L27" s="18">
        <f t="shared" si="2"/>
        <v>57679.42</v>
      </c>
      <c r="M27" s="18">
        <v>57679.420000000013</v>
      </c>
      <c r="N27" s="18">
        <v>0</v>
      </c>
      <c r="O27" s="18">
        <v>0</v>
      </c>
      <c r="P27" s="18">
        <f t="shared" si="3"/>
        <v>57679.420000000013</v>
      </c>
      <c r="Q27" s="71">
        <f t="shared" si="4"/>
        <v>173038.26</v>
      </c>
      <c r="R27" s="71">
        <f t="shared" si="4"/>
        <v>0</v>
      </c>
      <c r="S27" s="71">
        <f t="shared" si="4"/>
        <v>0</v>
      </c>
      <c r="T27" s="71">
        <f t="shared" si="4"/>
        <v>173038.26</v>
      </c>
    </row>
    <row r="28" spans="1:20" ht="15.75">
      <c r="A28" s="68">
        <v>20</v>
      </c>
      <c r="B28" s="69" t="s">
        <v>229</v>
      </c>
      <c r="C28" s="70" t="s">
        <v>230</v>
      </c>
      <c r="D28" s="69" t="s">
        <v>165</v>
      </c>
      <c r="E28" s="18">
        <v>237682.96</v>
      </c>
      <c r="F28" s="18">
        <v>99821</v>
      </c>
      <c r="G28" s="18">
        <v>0</v>
      </c>
      <c r="H28" s="18">
        <f t="shared" si="1"/>
        <v>337503.95999999996</v>
      </c>
      <c r="I28" s="18">
        <v>237682.96</v>
      </c>
      <c r="J28" s="18">
        <v>99821</v>
      </c>
      <c r="K28" s="18">
        <v>0</v>
      </c>
      <c r="L28" s="18">
        <f t="shared" si="2"/>
        <v>337503.95999999996</v>
      </c>
      <c r="M28" s="18">
        <v>237682.95000000004</v>
      </c>
      <c r="N28" s="18">
        <v>99820.27999999997</v>
      </c>
      <c r="O28" s="18">
        <v>0</v>
      </c>
      <c r="P28" s="18">
        <f t="shared" si="3"/>
        <v>337503.23</v>
      </c>
      <c r="Q28" s="71">
        <f t="shared" si="4"/>
        <v>713048.87</v>
      </c>
      <c r="R28" s="71">
        <f t="shared" si="4"/>
        <v>299462.27999999997</v>
      </c>
      <c r="S28" s="71">
        <f t="shared" si="4"/>
        <v>0</v>
      </c>
      <c r="T28" s="71">
        <f t="shared" si="4"/>
        <v>1012511.1499999999</v>
      </c>
    </row>
    <row r="29" spans="1:20" ht="15.75" customHeight="1">
      <c r="A29" s="68">
        <v>21</v>
      </c>
      <c r="B29" s="69" t="s">
        <v>231</v>
      </c>
      <c r="C29" s="70" t="s">
        <v>230</v>
      </c>
      <c r="D29" s="69" t="s">
        <v>232</v>
      </c>
      <c r="E29" s="18">
        <v>157890.31</v>
      </c>
      <c r="F29" s="18">
        <v>4478</v>
      </c>
      <c r="G29" s="18">
        <v>0</v>
      </c>
      <c r="H29" s="18">
        <f t="shared" si="1"/>
        <v>162368.31</v>
      </c>
      <c r="I29" s="18">
        <v>157890.31</v>
      </c>
      <c r="J29" s="18">
        <v>4478</v>
      </c>
      <c r="K29" s="18">
        <v>0</v>
      </c>
      <c r="L29" s="18">
        <f t="shared" si="2"/>
        <v>162368.31</v>
      </c>
      <c r="M29" s="18">
        <v>157890.31</v>
      </c>
      <c r="N29" s="18">
        <v>4476.66</v>
      </c>
      <c r="O29" s="18">
        <v>0</v>
      </c>
      <c r="P29" s="18">
        <f t="shared" si="3"/>
        <v>162366.97</v>
      </c>
      <c r="Q29" s="71">
        <f t="shared" si="4"/>
        <v>473670.93</v>
      </c>
      <c r="R29" s="71">
        <f t="shared" si="4"/>
        <v>13432.66</v>
      </c>
      <c r="S29" s="71">
        <f t="shared" si="4"/>
        <v>0</v>
      </c>
      <c r="T29" s="71">
        <f t="shared" si="4"/>
        <v>487103.58999999997</v>
      </c>
    </row>
    <row r="30" spans="1:20" ht="19.5" customHeight="1">
      <c r="A30" s="68">
        <v>22</v>
      </c>
      <c r="B30" s="69" t="s">
        <v>233</v>
      </c>
      <c r="C30" s="70" t="s">
        <v>200</v>
      </c>
      <c r="D30" s="69" t="s">
        <v>234</v>
      </c>
      <c r="E30" s="18">
        <v>0</v>
      </c>
      <c r="F30" s="18">
        <v>0</v>
      </c>
      <c r="G30" s="18">
        <v>8988</v>
      </c>
      <c r="H30" s="18">
        <f t="shared" si="1"/>
        <v>8988</v>
      </c>
      <c r="I30" s="18">
        <v>0</v>
      </c>
      <c r="J30" s="18">
        <v>0</v>
      </c>
      <c r="K30" s="18">
        <v>8988</v>
      </c>
      <c r="L30" s="18">
        <f t="shared" si="2"/>
        <v>8988</v>
      </c>
      <c r="M30" s="18">
        <v>0</v>
      </c>
      <c r="N30" s="18">
        <v>0</v>
      </c>
      <c r="O30" s="18">
        <v>8986.9900000000016</v>
      </c>
      <c r="P30" s="18">
        <f t="shared" si="3"/>
        <v>8986.9900000000016</v>
      </c>
      <c r="Q30" s="71">
        <f t="shared" si="4"/>
        <v>0</v>
      </c>
      <c r="R30" s="71">
        <f t="shared" si="4"/>
        <v>0</v>
      </c>
      <c r="S30" s="71">
        <f t="shared" si="4"/>
        <v>26962.99</v>
      </c>
      <c r="T30" s="71">
        <f t="shared" si="4"/>
        <v>26962.99</v>
      </c>
    </row>
    <row r="31" spans="1:20" ht="15.75" customHeight="1">
      <c r="A31" s="68">
        <v>23</v>
      </c>
      <c r="B31" s="69" t="s">
        <v>235</v>
      </c>
      <c r="C31" s="70" t="s">
        <v>200</v>
      </c>
      <c r="D31" s="69" t="s">
        <v>236</v>
      </c>
      <c r="E31" s="18">
        <v>0</v>
      </c>
      <c r="F31" s="18">
        <v>0</v>
      </c>
      <c r="G31" s="18">
        <v>9329</v>
      </c>
      <c r="H31" s="18">
        <f t="shared" si="1"/>
        <v>9329</v>
      </c>
      <c r="I31" s="18">
        <v>0</v>
      </c>
      <c r="J31" s="18">
        <v>0</v>
      </c>
      <c r="K31" s="18">
        <v>9329</v>
      </c>
      <c r="L31" s="18">
        <f t="shared" si="2"/>
        <v>9329</v>
      </c>
      <c r="M31" s="18">
        <v>0</v>
      </c>
      <c r="N31" s="18">
        <v>0</v>
      </c>
      <c r="O31" s="18">
        <v>9328.77</v>
      </c>
      <c r="P31" s="18">
        <f t="shared" si="3"/>
        <v>9328.77</v>
      </c>
      <c r="Q31" s="71">
        <f t="shared" si="4"/>
        <v>0</v>
      </c>
      <c r="R31" s="71">
        <f t="shared" si="4"/>
        <v>0</v>
      </c>
      <c r="S31" s="71">
        <f t="shared" si="4"/>
        <v>27986.77</v>
      </c>
      <c r="T31" s="71">
        <f t="shared" si="4"/>
        <v>27986.77</v>
      </c>
    </row>
    <row r="32" spans="1:20" ht="15.75">
      <c r="A32" s="68">
        <v>24</v>
      </c>
      <c r="B32" s="69" t="s">
        <v>237</v>
      </c>
      <c r="C32" s="70" t="s">
        <v>195</v>
      </c>
      <c r="D32" s="69" t="s">
        <v>238</v>
      </c>
      <c r="E32" s="18">
        <v>67490.759999999995</v>
      </c>
      <c r="F32" s="18">
        <v>0</v>
      </c>
      <c r="G32" s="18">
        <v>0</v>
      </c>
      <c r="H32" s="18">
        <f t="shared" si="1"/>
        <v>67490.759999999995</v>
      </c>
      <c r="I32" s="18">
        <v>67490.759999999995</v>
      </c>
      <c r="J32" s="18">
        <v>0</v>
      </c>
      <c r="K32" s="18">
        <v>0</v>
      </c>
      <c r="L32" s="18">
        <f t="shared" si="2"/>
        <v>67490.759999999995</v>
      </c>
      <c r="M32" s="18">
        <v>67490.750000000015</v>
      </c>
      <c r="N32" s="18">
        <v>0</v>
      </c>
      <c r="O32" s="18">
        <v>0</v>
      </c>
      <c r="P32" s="18">
        <f t="shared" si="3"/>
        <v>67490.750000000015</v>
      </c>
      <c r="Q32" s="71">
        <f t="shared" si="4"/>
        <v>202472.27000000002</v>
      </c>
      <c r="R32" s="71">
        <f t="shared" si="4"/>
        <v>0</v>
      </c>
      <c r="S32" s="71">
        <f t="shared" si="4"/>
        <v>0</v>
      </c>
      <c r="T32" s="71">
        <f t="shared" si="4"/>
        <v>202472.27000000002</v>
      </c>
    </row>
    <row r="33" spans="1:20" ht="33" customHeight="1">
      <c r="A33" s="68">
        <v>25</v>
      </c>
      <c r="B33" s="69" t="s">
        <v>239</v>
      </c>
      <c r="C33" s="70" t="s">
        <v>195</v>
      </c>
      <c r="D33" s="69" t="s">
        <v>240</v>
      </c>
      <c r="E33" s="18">
        <v>50070.16</v>
      </c>
      <c r="F33" s="18">
        <v>0</v>
      </c>
      <c r="G33" s="18">
        <v>0</v>
      </c>
      <c r="H33" s="18">
        <f t="shared" si="1"/>
        <v>50070.16</v>
      </c>
      <c r="I33" s="18">
        <v>50070.16</v>
      </c>
      <c r="J33" s="18">
        <v>0</v>
      </c>
      <c r="K33" s="18">
        <v>0</v>
      </c>
      <c r="L33" s="18">
        <f t="shared" si="2"/>
        <v>50070.16</v>
      </c>
      <c r="M33" s="18">
        <v>50070.169999999984</v>
      </c>
      <c r="N33" s="18">
        <v>0</v>
      </c>
      <c r="O33" s="18">
        <v>0</v>
      </c>
      <c r="P33" s="18">
        <f t="shared" si="3"/>
        <v>50070.169999999984</v>
      </c>
      <c r="Q33" s="71">
        <f t="shared" si="4"/>
        <v>150210.49</v>
      </c>
      <c r="R33" s="71">
        <f t="shared" si="4"/>
        <v>0</v>
      </c>
      <c r="S33" s="71">
        <f t="shared" si="4"/>
        <v>0</v>
      </c>
      <c r="T33" s="71">
        <f t="shared" si="4"/>
        <v>150210.49</v>
      </c>
    </row>
    <row r="34" spans="1:20" ht="30.75" customHeight="1">
      <c r="A34" s="68">
        <v>26</v>
      </c>
      <c r="B34" s="69" t="s">
        <v>241</v>
      </c>
      <c r="C34" s="70" t="s">
        <v>195</v>
      </c>
      <c r="D34" s="69" t="s">
        <v>242</v>
      </c>
      <c r="E34" s="18">
        <v>47192.51</v>
      </c>
      <c r="F34" s="18">
        <v>0</v>
      </c>
      <c r="G34" s="18">
        <v>0</v>
      </c>
      <c r="H34" s="18">
        <f t="shared" si="1"/>
        <v>47192.51</v>
      </c>
      <c r="I34" s="18">
        <v>47192.51</v>
      </c>
      <c r="J34" s="18">
        <v>0</v>
      </c>
      <c r="K34" s="18">
        <v>0</v>
      </c>
      <c r="L34" s="18">
        <f t="shared" si="2"/>
        <v>47192.51</v>
      </c>
      <c r="M34" s="18">
        <v>47192.499999999978</v>
      </c>
      <c r="N34" s="18">
        <v>0</v>
      </c>
      <c r="O34" s="18">
        <v>0</v>
      </c>
      <c r="P34" s="18">
        <f t="shared" si="3"/>
        <v>47192.499999999978</v>
      </c>
      <c r="Q34" s="71">
        <f t="shared" si="4"/>
        <v>141577.51999999999</v>
      </c>
      <c r="R34" s="71">
        <f t="shared" si="4"/>
        <v>0</v>
      </c>
      <c r="S34" s="71">
        <f t="shared" si="4"/>
        <v>0</v>
      </c>
      <c r="T34" s="71">
        <f t="shared" si="4"/>
        <v>141577.51999999999</v>
      </c>
    </row>
    <row r="35" spans="1:20" ht="15.75" customHeight="1">
      <c r="A35" s="68">
        <v>27</v>
      </c>
      <c r="B35" s="69" t="s">
        <v>243</v>
      </c>
      <c r="C35" s="70" t="s">
        <v>200</v>
      </c>
      <c r="D35" s="69" t="s">
        <v>244</v>
      </c>
      <c r="E35" s="18">
        <v>0</v>
      </c>
      <c r="F35" s="18">
        <v>0</v>
      </c>
      <c r="G35" s="18">
        <v>8537</v>
      </c>
      <c r="H35" s="18">
        <f t="shared" si="1"/>
        <v>8537</v>
      </c>
      <c r="I35" s="18">
        <v>0</v>
      </c>
      <c r="J35" s="18">
        <v>0</v>
      </c>
      <c r="K35" s="18">
        <v>8537</v>
      </c>
      <c r="L35" s="18">
        <f t="shared" si="2"/>
        <v>8537</v>
      </c>
      <c r="M35" s="18">
        <v>0</v>
      </c>
      <c r="N35" s="18">
        <v>0</v>
      </c>
      <c r="O35" s="18">
        <v>8537.4599999999991</v>
      </c>
      <c r="P35" s="18">
        <f t="shared" si="3"/>
        <v>8537.4599999999991</v>
      </c>
      <c r="Q35" s="71">
        <f t="shared" si="4"/>
        <v>0</v>
      </c>
      <c r="R35" s="71">
        <f t="shared" si="4"/>
        <v>0</v>
      </c>
      <c r="S35" s="71">
        <f t="shared" si="4"/>
        <v>25611.46</v>
      </c>
      <c r="T35" s="71">
        <f t="shared" si="4"/>
        <v>25611.46</v>
      </c>
    </row>
    <row r="36" spans="1:20" ht="15.75">
      <c r="A36" s="68">
        <v>28</v>
      </c>
      <c r="B36" s="69" t="s">
        <v>245</v>
      </c>
      <c r="C36" s="70" t="s">
        <v>210</v>
      </c>
      <c r="D36" s="69" t="s">
        <v>246</v>
      </c>
      <c r="E36" s="18">
        <v>239639.56</v>
      </c>
      <c r="F36" s="18">
        <v>5984</v>
      </c>
      <c r="G36" s="18">
        <v>0</v>
      </c>
      <c r="H36" s="18">
        <f t="shared" si="1"/>
        <v>245623.56</v>
      </c>
      <c r="I36" s="18">
        <v>239817.16</v>
      </c>
      <c r="J36" s="18">
        <v>5984</v>
      </c>
      <c r="K36" s="18">
        <v>0</v>
      </c>
      <c r="L36" s="18">
        <f t="shared" si="2"/>
        <v>245801.16</v>
      </c>
      <c r="M36" s="18">
        <v>239817.16999999995</v>
      </c>
      <c r="N36" s="18">
        <v>5985.23</v>
      </c>
      <c r="O36" s="18">
        <v>0</v>
      </c>
      <c r="P36" s="18">
        <f t="shared" si="3"/>
        <v>245802.39999999997</v>
      </c>
      <c r="Q36" s="71">
        <f t="shared" si="4"/>
        <v>719273.8899999999</v>
      </c>
      <c r="R36" s="71">
        <f t="shared" si="4"/>
        <v>17953.23</v>
      </c>
      <c r="S36" s="71">
        <f t="shared" si="4"/>
        <v>0</v>
      </c>
      <c r="T36" s="71">
        <f t="shared" si="4"/>
        <v>737227.11999999988</v>
      </c>
    </row>
    <row r="37" spans="1:20" ht="30.75" customHeight="1">
      <c r="A37" s="68">
        <v>29</v>
      </c>
      <c r="B37" s="69" t="s">
        <v>247</v>
      </c>
      <c r="C37" s="70" t="s">
        <v>195</v>
      </c>
      <c r="D37" s="69" t="s">
        <v>248</v>
      </c>
      <c r="E37" s="18">
        <v>171398.94</v>
      </c>
      <c r="F37" s="18">
        <v>0</v>
      </c>
      <c r="G37" s="18">
        <v>0</v>
      </c>
      <c r="H37" s="18">
        <f t="shared" si="1"/>
        <v>171398.94</v>
      </c>
      <c r="I37" s="18">
        <v>172997.34</v>
      </c>
      <c r="J37" s="18">
        <v>0</v>
      </c>
      <c r="K37" s="18">
        <v>0</v>
      </c>
      <c r="L37" s="18">
        <f t="shared" si="2"/>
        <v>172997.34</v>
      </c>
      <c r="M37" s="18">
        <v>172997.33000000005</v>
      </c>
      <c r="N37" s="18">
        <v>0</v>
      </c>
      <c r="O37" s="18">
        <v>0</v>
      </c>
      <c r="P37" s="18">
        <f t="shared" si="3"/>
        <v>172997.33000000005</v>
      </c>
      <c r="Q37" s="71">
        <f t="shared" si="4"/>
        <v>517393.6100000001</v>
      </c>
      <c r="R37" s="71">
        <f t="shared" si="4"/>
        <v>0</v>
      </c>
      <c r="S37" s="71">
        <f t="shared" si="4"/>
        <v>0</v>
      </c>
      <c r="T37" s="71">
        <f t="shared" si="4"/>
        <v>517393.6100000001</v>
      </c>
    </row>
    <row r="38" spans="1:20" ht="15.75">
      <c r="A38" s="68">
        <v>30</v>
      </c>
      <c r="B38" s="69" t="s">
        <v>249</v>
      </c>
      <c r="C38" s="70" t="s">
        <v>192</v>
      </c>
      <c r="D38" s="69" t="s">
        <v>250</v>
      </c>
      <c r="E38" s="18">
        <v>74418.19</v>
      </c>
      <c r="F38" s="18">
        <v>3074</v>
      </c>
      <c r="G38" s="18">
        <v>18938</v>
      </c>
      <c r="H38" s="18">
        <f t="shared" si="1"/>
        <v>96430.19</v>
      </c>
      <c r="I38" s="18">
        <v>74418.19</v>
      </c>
      <c r="J38" s="18">
        <v>3074</v>
      </c>
      <c r="K38" s="18">
        <v>18938</v>
      </c>
      <c r="L38" s="18">
        <f t="shared" si="2"/>
        <v>96430.19</v>
      </c>
      <c r="M38" s="18">
        <v>74418.179999999993</v>
      </c>
      <c r="N38" s="18">
        <v>3074</v>
      </c>
      <c r="O38" s="18">
        <v>18938.539999999994</v>
      </c>
      <c r="P38" s="18">
        <f t="shared" si="3"/>
        <v>96430.719999999987</v>
      </c>
      <c r="Q38" s="71">
        <f t="shared" si="4"/>
        <v>223254.56</v>
      </c>
      <c r="R38" s="71">
        <f t="shared" si="4"/>
        <v>9222</v>
      </c>
      <c r="S38" s="71">
        <f t="shared" si="4"/>
        <v>56814.539999999994</v>
      </c>
      <c r="T38" s="71">
        <f t="shared" si="4"/>
        <v>289291.09999999998</v>
      </c>
    </row>
    <row r="39" spans="1:20" ht="15.75" customHeight="1">
      <c r="A39" s="68">
        <v>31</v>
      </c>
      <c r="B39" s="69" t="s">
        <v>251</v>
      </c>
      <c r="C39" s="70" t="s">
        <v>195</v>
      </c>
      <c r="D39" s="69" t="s">
        <v>252</v>
      </c>
      <c r="E39" s="18">
        <v>37995.03</v>
      </c>
      <c r="F39" s="18">
        <v>0</v>
      </c>
      <c r="G39" s="18">
        <v>0</v>
      </c>
      <c r="H39" s="18">
        <f t="shared" si="1"/>
        <v>37995.03</v>
      </c>
      <c r="I39" s="18">
        <v>65828.009999999995</v>
      </c>
      <c r="J39" s="18">
        <v>0</v>
      </c>
      <c r="K39" s="18">
        <v>0</v>
      </c>
      <c r="L39" s="18">
        <f t="shared" si="2"/>
        <v>65828.009999999995</v>
      </c>
      <c r="M39" s="18">
        <v>65828.020000000033</v>
      </c>
      <c r="N39" s="18">
        <v>0</v>
      </c>
      <c r="O39" s="18">
        <v>0</v>
      </c>
      <c r="P39" s="18">
        <f t="shared" si="3"/>
        <v>65828.020000000033</v>
      </c>
      <c r="Q39" s="71">
        <f t="shared" si="4"/>
        <v>169651.06000000003</v>
      </c>
      <c r="R39" s="71">
        <f t="shared" si="4"/>
        <v>0</v>
      </c>
      <c r="S39" s="71">
        <f t="shared" si="4"/>
        <v>0</v>
      </c>
      <c r="T39" s="71">
        <f t="shared" si="4"/>
        <v>169651.06000000003</v>
      </c>
    </row>
    <row r="40" spans="1:20" ht="15.75">
      <c r="A40" s="68">
        <v>32</v>
      </c>
      <c r="B40" s="69" t="s">
        <v>253</v>
      </c>
      <c r="C40" s="70" t="s">
        <v>210</v>
      </c>
      <c r="D40" s="69" t="s">
        <v>254</v>
      </c>
      <c r="E40" s="18">
        <v>62437.4</v>
      </c>
      <c r="F40" s="18">
        <v>2598</v>
      </c>
      <c r="G40" s="18">
        <v>0</v>
      </c>
      <c r="H40" s="18">
        <f t="shared" si="1"/>
        <v>65035.4</v>
      </c>
      <c r="I40" s="18">
        <v>62437.4</v>
      </c>
      <c r="J40" s="18">
        <v>2598</v>
      </c>
      <c r="K40" s="18">
        <v>0</v>
      </c>
      <c r="L40" s="18">
        <f t="shared" si="2"/>
        <v>65035.4</v>
      </c>
      <c r="M40" s="18">
        <v>62437.409999999996</v>
      </c>
      <c r="N40" s="18">
        <v>2599.1800000000003</v>
      </c>
      <c r="O40" s="18">
        <v>0</v>
      </c>
      <c r="P40" s="18">
        <f t="shared" si="3"/>
        <v>65036.59</v>
      </c>
      <c r="Q40" s="71">
        <f t="shared" si="4"/>
        <v>187312.21</v>
      </c>
      <c r="R40" s="71">
        <f t="shared" si="4"/>
        <v>7795.18</v>
      </c>
      <c r="S40" s="71">
        <f t="shared" si="4"/>
        <v>0</v>
      </c>
      <c r="T40" s="71">
        <f t="shared" si="4"/>
        <v>195107.39</v>
      </c>
    </row>
    <row r="41" spans="1:20" ht="30.75" customHeight="1">
      <c r="A41" s="68">
        <v>33</v>
      </c>
      <c r="B41" s="69" t="s">
        <v>255</v>
      </c>
      <c r="C41" s="70" t="s">
        <v>195</v>
      </c>
      <c r="D41" s="69" t="s">
        <v>256</v>
      </c>
      <c r="E41" s="18">
        <v>179163.65000000002</v>
      </c>
      <c r="F41" s="18">
        <v>0</v>
      </c>
      <c r="G41" s="18">
        <v>0</v>
      </c>
      <c r="H41" s="18">
        <f t="shared" si="1"/>
        <v>179163.65000000002</v>
      </c>
      <c r="I41" s="18">
        <v>179714.95</v>
      </c>
      <c r="J41" s="18">
        <v>0</v>
      </c>
      <c r="K41" s="18">
        <v>0</v>
      </c>
      <c r="L41" s="18">
        <f t="shared" si="2"/>
        <v>179714.95</v>
      </c>
      <c r="M41" s="18">
        <v>179714.95999999996</v>
      </c>
      <c r="N41" s="18">
        <v>0</v>
      </c>
      <c r="O41" s="18">
        <v>0</v>
      </c>
      <c r="P41" s="18">
        <f t="shared" si="3"/>
        <v>179714.95999999996</v>
      </c>
      <c r="Q41" s="71">
        <f t="shared" si="4"/>
        <v>538593.56000000006</v>
      </c>
      <c r="R41" s="71">
        <f t="shared" si="4"/>
        <v>0</v>
      </c>
      <c r="S41" s="71">
        <f t="shared" si="4"/>
        <v>0</v>
      </c>
      <c r="T41" s="71">
        <f t="shared" si="4"/>
        <v>538593.56000000006</v>
      </c>
    </row>
    <row r="42" spans="1:20" ht="15.75">
      <c r="A42" s="68">
        <v>34</v>
      </c>
      <c r="B42" s="69" t="s">
        <v>257</v>
      </c>
      <c r="C42" s="70" t="s">
        <v>200</v>
      </c>
      <c r="D42" s="69" t="s">
        <v>258</v>
      </c>
      <c r="E42" s="18">
        <v>0</v>
      </c>
      <c r="F42" s="18">
        <v>0</v>
      </c>
      <c r="G42" s="18">
        <v>6307</v>
      </c>
      <c r="H42" s="18">
        <f t="shared" si="1"/>
        <v>6307</v>
      </c>
      <c r="I42" s="18">
        <v>0</v>
      </c>
      <c r="J42" s="18">
        <v>0</v>
      </c>
      <c r="K42" s="18">
        <v>6307</v>
      </c>
      <c r="L42" s="18">
        <f t="shared" si="2"/>
        <v>6307</v>
      </c>
      <c r="M42" s="18">
        <v>0</v>
      </c>
      <c r="N42" s="18">
        <v>0</v>
      </c>
      <c r="O42" s="18">
        <v>6307.3899999999994</v>
      </c>
      <c r="P42" s="18">
        <f t="shared" si="3"/>
        <v>6307.3899999999994</v>
      </c>
      <c r="Q42" s="71">
        <f t="shared" si="4"/>
        <v>0</v>
      </c>
      <c r="R42" s="71">
        <f t="shared" si="4"/>
        <v>0</v>
      </c>
      <c r="S42" s="71">
        <f t="shared" si="4"/>
        <v>18921.39</v>
      </c>
      <c r="T42" s="71">
        <f t="shared" si="4"/>
        <v>18921.39</v>
      </c>
    </row>
    <row r="43" spans="1:20" ht="15.75" customHeight="1">
      <c r="A43" s="68">
        <v>35</v>
      </c>
      <c r="B43" s="69" t="s">
        <v>259</v>
      </c>
      <c r="C43" s="70" t="s">
        <v>210</v>
      </c>
      <c r="D43" s="69" t="s">
        <v>260</v>
      </c>
      <c r="E43" s="18">
        <v>234635.44</v>
      </c>
      <c r="F43" s="18">
        <v>2080</v>
      </c>
      <c r="G43" s="18">
        <v>0</v>
      </c>
      <c r="H43" s="18">
        <f t="shared" si="1"/>
        <v>236715.44</v>
      </c>
      <c r="I43" s="18">
        <v>234635.44</v>
      </c>
      <c r="J43" s="18">
        <v>2080</v>
      </c>
      <c r="K43" s="18">
        <v>0</v>
      </c>
      <c r="L43" s="18">
        <f t="shared" si="2"/>
        <v>236715.44</v>
      </c>
      <c r="M43" s="18">
        <v>234635.44999999995</v>
      </c>
      <c r="N43" s="18">
        <v>2080.37</v>
      </c>
      <c r="O43" s="18">
        <v>0</v>
      </c>
      <c r="P43" s="18">
        <f t="shared" si="3"/>
        <v>236715.81999999995</v>
      </c>
      <c r="Q43" s="71">
        <f t="shared" si="4"/>
        <v>703906.33</v>
      </c>
      <c r="R43" s="71">
        <f t="shared" si="4"/>
        <v>6240.37</v>
      </c>
      <c r="S43" s="71">
        <f t="shared" si="4"/>
        <v>0</v>
      </c>
      <c r="T43" s="71">
        <f t="shared" si="4"/>
        <v>710146.7</v>
      </c>
    </row>
    <row r="44" spans="1:20" ht="30.75">
      <c r="A44" s="68">
        <v>36</v>
      </c>
      <c r="B44" s="69" t="s">
        <v>261</v>
      </c>
      <c r="C44" s="70" t="s">
        <v>192</v>
      </c>
      <c r="D44" s="69" t="s">
        <v>262</v>
      </c>
      <c r="E44" s="18">
        <v>331272.62</v>
      </c>
      <c r="F44" s="18">
        <v>4236.7</v>
      </c>
      <c r="G44" s="18">
        <v>138616.47</v>
      </c>
      <c r="H44" s="18">
        <f t="shared" si="1"/>
        <v>474125.79000000004</v>
      </c>
      <c r="I44" s="18">
        <v>448229.06</v>
      </c>
      <c r="J44" s="18">
        <v>4921</v>
      </c>
      <c r="K44" s="18">
        <v>290800</v>
      </c>
      <c r="L44" s="18">
        <f t="shared" si="2"/>
        <v>743950.06</v>
      </c>
      <c r="M44" s="18">
        <v>448229.06999999989</v>
      </c>
      <c r="N44" s="18">
        <v>4920.18</v>
      </c>
      <c r="O44" s="18">
        <v>290799.80000000005</v>
      </c>
      <c r="P44" s="18">
        <f t="shared" si="3"/>
        <v>743949.04999999993</v>
      </c>
      <c r="Q44" s="71">
        <f t="shared" si="4"/>
        <v>1227730.7499999998</v>
      </c>
      <c r="R44" s="71">
        <f t="shared" si="4"/>
        <v>14077.880000000001</v>
      </c>
      <c r="S44" s="71">
        <f t="shared" si="4"/>
        <v>720216.27</v>
      </c>
      <c r="T44" s="71">
        <f t="shared" si="4"/>
        <v>1962024.9</v>
      </c>
    </row>
    <row r="45" spans="1:20" ht="39.75" customHeight="1">
      <c r="A45" s="68">
        <v>37</v>
      </c>
      <c r="B45" s="69" t="s">
        <v>263</v>
      </c>
      <c r="C45" s="70" t="s">
        <v>264</v>
      </c>
      <c r="D45" s="69" t="s">
        <v>265</v>
      </c>
      <c r="E45" s="18">
        <v>0</v>
      </c>
      <c r="F45" s="18">
        <v>12530</v>
      </c>
      <c r="G45" s="18">
        <v>7208</v>
      </c>
      <c r="H45" s="18">
        <f t="shared" si="1"/>
        <v>19738</v>
      </c>
      <c r="I45" s="18">
        <v>0</v>
      </c>
      <c r="J45" s="18">
        <v>12530</v>
      </c>
      <c r="K45" s="18">
        <v>7208</v>
      </c>
      <c r="L45" s="18">
        <f t="shared" si="2"/>
        <v>19738</v>
      </c>
      <c r="M45" s="18">
        <v>0</v>
      </c>
      <c r="N45" s="18">
        <v>12530.300000000003</v>
      </c>
      <c r="O45" s="18">
        <v>7208.4500000000007</v>
      </c>
      <c r="P45" s="18">
        <f t="shared" si="3"/>
        <v>19738.750000000004</v>
      </c>
      <c r="Q45" s="71">
        <f t="shared" si="4"/>
        <v>0</v>
      </c>
      <c r="R45" s="71">
        <f t="shared" si="4"/>
        <v>37590.300000000003</v>
      </c>
      <c r="S45" s="71">
        <f t="shared" si="4"/>
        <v>21624.45</v>
      </c>
      <c r="T45" s="71">
        <f t="shared" si="4"/>
        <v>59214.75</v>
      </c>
    </row>
    <row r="46" spans="1:20" ht="39.75" customHeight="1">
      <c r="A46" s="68">
        <v>38</v>
      </c>
      <c r="B46" s="69" t="s">
        <v>266</v>
      </c>
      <c r="C46" s="70" t="s">
        <v>190</v>
      </c>
      <c r="D46" s="69" t="s">
        <v>267</v>
      </c>
      <c r="E46" s="18">
        <v>103970.21</v>
      </c>
      <c r="F46" s="18">
        <v>0</v>
      </c>
      <c r="G46" s="18">
        <v>517448.7</v>
      </c>
      <c r="H46" s="18">
        <f t="shared" si="1"/>
        <v>621418.91</v>
      </c>
      <c r="I46" s="18">
        <v>103970.21</v>
      </c>
      <c r="J46" s="18">
        <v>0</v>
      </c>
      <c r="K46" s="18">
        <v>523318</v>
      </c>
      <c r="L46" s="18">
        <f t="shared" si="2"/>
        <v>627288.21</v>
      </c>
      <c r="M46" s="18">
        <v>103970.21999999999</v>
      </c>
      <c r="N46" s="18">
        <v>0</v>
      </c>
      <c r="O46" s="18">
        <v>523318.32000000007</v>
      </c>
      <c r="P46" s="18">
        <f t="shared" si="3"/>
        <v>627288.54</v>
      </c>
      <c r="Q46" s="71">
        <f t="shared" si="4"/>
        <v>311910.64</v>
      </c>
      <c r="R46" s="71">
        <f t="shared" si="4"/>
        <v>0</v>
      </c>
      <c r="S46" s="71">
        <f t="shared" si="4"/>
        <v>1564085.02</v>
      </c>
      <c r="T46" s="71">
        <f t="shared" si="4"/>
        <v>1875995.6600000001</v>
      </c>
    </row>
    <row r="47" spans="1:20" ht="30.75" customHeight="1">
      <c r="A47" s="68">
        <v>39</v>
      </c>
      <c r="B47" s="69" t="s">
        <v>268</v>
      </c>
      <c r="C47" s="70" t="s">
        <v>195</v>
      </c>
      <c r="D47" s="69" t="s">
        <v>269</v>
      </c>
      <c r="E47" s="18">
        <v>84991.5</v>
      </c>
      <c r="F47" s="18">
        <v>0</v>
      </c>
      <c r="G47" s="18">
        <v>0</v>
      </c>
      <c r="H47" s="18">
        <f t="shared" si="1"/>
        <v>84991.5</v>
      </c>
      <c r="I47" s="18">
        <v>84991.5</v>
      </c>
      <c r="J47" s="18">
        <v>0</v>
      </c>
      <c r="K47" s="18">
        <v>0</v>
      </c>
      <c r="L47" s="18">
        <f t="shared" si="2"/>
        <v>84991.5</v>
      </c>
      <c r="M47" s="18">
        <v>84991.5</v>
      </c>
      <c r="N47" s="18">
        <v>0</v>
      </c>
      <c r="O47" s="18">
        <v>0</v>
      </c>
      <c r="P47" s="18">
        <f t="shared" si="3"/>
        <v>84991.5</v>
      </c>
      <c r="Q47" s="71">
        <f t="shared" si="4"/>
        <v>254974.5</v>
      </c>
      <c r="R47" s="71">
        <f t="shared" si="4"/>
        <v>0</v>
      </c>
      <c r="S47" s="71">
        <f t="shared" si="4"/>
        <v>0</v>
      </c>
      <c r="T47" s="71">
        <f t="shared" si="4"/>
        <v>254974.5</v>
      </c>
    </row>
    <row r="48" spans="1:20" ht="15.75">
      <c r="A48" s="68">
        <v>40</v>
      </c>
      <c r="B48" s="69" t="s">
        <v>270</v>
      </c>
      <c r="C48" s="70" t="s">
        <v>210</v>
      </c>
      <c r="D48" s="69" t="s">
        <v>271</v>
      </c>
      <c r="E48" s="18">
        <v>96219.87</v>
      </c>
      <c r="F48" s="18">
        <v>1372</v>
      </c>
      <c r="G48" s="18">
        <v>0</v>
      </c>
      <c r="H48" s="18">
        <f t="shared" si="1"/>
        <v>97591.87</v>
      </c>
      <c r="I48" s="18">
        <v>96219.87</v>
      </c>
      <c r="J48" s="18">
        <v>1372</v>
      </c>
      <c r="K48" s="18">
        <v>0</v>
      </c>
      <c r="L48" s="18">
        <f t="shared" si="2"/>
        <v>97591.87</v>
      </c>
      <c r="M48" s="18">
        <v>96219.859999999986</v>
      </c>
      <c r="N48" s="18">
        <v>1371.4700000000003</v>
      </c>
      <c r="O48" s="18">
        <v>0</v>
      </c>
      <c r="P48" s="18">
        <f t="shared" si="3"/>
        <v>97591.329999999987</v>
      </c>
      <c r="Q48" s="71">
        <f t="shared" si="4"/>
        <v>288659.59999999998</v>
      </c>
      <c r="R48" s="71">
        <f t="shared" si="4"/>
        <v>4115.47</v>
      </c>
      <c r="S48" s="71">
        <f t="shared" si="4"/>
        <v>0</v>
      </c>
      <c r="T48" s="71">
        <f t="shared" si="4"/>
        <v>292775.06999999995</v>
      </c>
    </row>
    <row r="49" spans="1:20" ht="30.75" customHeight="1">
      <c r="A49" s="68">
        <v>41</v>
      </c>
      <c r="B49" s="69" t="s">
        <v>272</v>
      </c>
      <c r="C49" s="70" t="s">
        <v>195</v>
      </c>
      <c r="D49" s="69" t="s">
        <v>273</v>
      </c>
      <c r="E49" s="18">
        <v>97282.559999999998</v>
      </c>
      <c r="F49" s="18">
        <v>0</v>
      </c>
      <c r="G49" s="18">
        <v>0</v>
      </c>
      <c r="H49" s="18">
        <f t="shared" si="1"/>
        <v>97282.559999999998</v>
      </c>
      <c r="I49" s="18">
        <v>97282.559999999998</v>
      </c>
      <c r="J49" s="18">
        <v>0</v>
      </c>
      <c r="K49" s="18">
        <v>0</v>
      </c>
      <c r="L49" s="18">
        <f t="shared" si="2"/>
        <v>97282.559999999998</v>
      </c>
      <c r="M49" s="18">
        <v>97282.559999999998</v>
      </c>
      <c r="N49" s="18">
        <v>0</v>
      </c>
      <c r="O49" s="18">
        <v>0</v>
      </c>
      <c r="P49" s="18">
        <f t="shared" si="3"/>
        <v>97282.559999999998</v>
      </c>
      <c r="Q49" s="71">
        <f t="shared" si="4"/>
        <v>291847.67999999999</v>
      </c>
      <c r="R49" s="71">
        <f t="shared" si="4"/>
        <v>0</v>
      </c>
      <c r="S49" s="71">
        <f t="shared" si="4"/>
        <v>0</v>
      </c>
      <c r="T49" s="71">
        <f t="shared" si="4"/>
        <v>291847.67999999999</v>
      </c>
    </row>
    <row r="50" spans="1:20" ht="15.75">
      <c r="A50" s="68">
        <v>42</v>
      </c>
      <c r="B50" s="69" t="s">
        <v>274</v>
      </c>
      <c r="C50" s="70" t="s">
        <v>195</v>
      </c>
      <c r="D50" s="69" t="s">
        <v>275</v>
      </c>
      <c r="E50" s="18">
        <v>62844.15</v>
      </c>
      <c r="F50" s="18">
        <v>0</v>
      </c>
      <c r="G50" s="18">
        <v>0</v>
      </c>
      <c r="H50" s="18">
        <f t="shared" si="1"/>
        <v>62844.15</v>
      </c>
      <c r="I50" s="18">
        <v>62844.15</v>
      </c>
      <c r="J50" s="18">
        <v>0</v>
      </c>
      <c r="K50" s="18">
        <v>0</v>
      </c>
      <c r="L50" s="18">
        <f t="shared" si="2"/>
        <v>62844.15</v>
      </c>
      <c r="M50" s="18">
        <v>62844.159999999996</v>
      </c>
      <c r="N50" s="18">
        <v>0</v>
      </c>
      <c r="O50" s="18">
        <v>0</v>
      </c>
      <c r="P50" s="18">
        <f t="shared" si="3"/>
        <v>62844.159999999996</v>
      </c>
      <c r="Q50" s="71">
        <f t="shared" si="4"/>
        <v>188532.46</v>
      </c>
      <c r="R50" s="71">
        <f t="shared" si="4"/>
        <v>0</v>
      </c>
      <c r="S50" s="71">
        <f t="shared" si="4"/>
        <v>0</v>
      </c>
      <c r="T50" s="71">
        <f t="shared" si="4"/>
        <v>188532.46</v>
      </c>
    </row>
    <row r="51" spans="1:20" ht="32.25" customHeight="1">
      <c r="A51" s="68">
        <v>43</v>
      </c>
      <c r="B51" s="69" t="s">
        <v>276</v>
      </c>
      <c r="C51" s="70" t="s">
        <v>190</v>
      </c>
      <c r="D51" s="69" t="s">
        <v>277</v>
      </c>
      <c r="E51" s="18">
        <v>71462.22</v>
      </c>
      <c r="F51" s="18">
        <v>0</v>
      </c>
      <c r="G51" s="18">
        <v>10598</v>
      </c>
      <c r="H51" s="18">
        <f t="shared" si="1"/>
        <v>82060.22</v>
      </c>
      <c r="I51" s="18">
        <v>71462.22</v>
      </c>
      <c r="J51" s="18">
        <v>0</v>
      </c>
      <c r="K51" s="18">
        <v>10598</v>
      </c>
      <c r="L51" s="18">
        <f t="shared" si="2"/>
        <v>82060.22</v>
      </c>
      <c r="M51" s="18">
        <v>71462.23000000001</v>
      </c>
      <c r="N51" s="18">
        <v>0</v>
      </c>
      <c r="O51" s="18">
        <v>10598.7</v>
      </c>
      <c r="P51" s="18">
        <f t="shared" si="3"/>
        <v>82060.930000000008</v>
      </c>
      <c r="Q51" s="71">
        <f t="shared" si="4"/>
        <v>214386.67</v>
      </c>
      <c r="R51" s="71">
        <f t="shared" si="4"/>
        <v>0</v>
      </c>
      <c r="S51" s="71">
        <f t="shared" si="4"/>
        <v>31794.7</v>
      </c>
      <c r="T51" s="71">
        <f t="shared" si="4"/>
        <v>246181.37</v>
      </c>
    </row>
    <row r="52" spans="1:20" ht="30.75" customHeight="1">
      <c r="A52" s="68">
        <v>44</v>
      </c>
      <c r="B52" s="69" t="s">
        <v>278</v>
      </c>
      <c r="C52" s="70" t="s">
        <v>195</v>
      </c>
      <c r="D52" s="69" t="s">
        <v>115</v>
      </c>
      <c r="E52" s="18">
        <v>98763.89</v>
      </c>
      <c r="F52" s="18">
        <v>0</v>
      </c>
      <c r="G52" s="18">
        <v>0</v>
      </c>
      <c r="H52" s="18">
        <f t="shared" si="1"/>
        <v>98763.89</v>
      </c>
      <c r="I52" s="18">
        <v>98763.89</v>
      </c>
      <c r="J52" s="18">
        <v>0</v>
      </c>
      <c r="K52" s="18">
        <v>0</v>
      </c>
      <c r="L52" s="18">
        <f t="shared" si="2"/>
        <v>98763.89</v>
      </c>
      <c r="M52" s="18">
        <v>98763.879999999961</v>
      </c>
      <c r="N52" s="18">
        <v>0</v>
      </c>
      <c r="O52" s="18">
        <v>0</v>
      </c>
      <c r="P52" s="18">
        <f t="shared" si="3"/>
        <v>98763.879999999961</v>
      </c>
      <c r="Q52" s="71">
        <f t="shared" si="4"/>
        <v>296291.65999999997</v>
      </c>
      <c r="R52" s="71">
        <f t="shared" si="4"/>
        <v>0</v>
      </c>
      <c r="S52" s="71">
        <f t="shared" si="4"/>
        <v>0</v>
      </c>
      <c r="T52" s="71">
        <f t="shared" si="4"/>
        <v>296291.65999999997</v>
      </c>
    </row>
    <row r="53" spans="1:20" ht="15.75" customHeight="1">
      <c r="A53" s="68">
        <v>45</v>
      </c>
      <c r="B53" s="69" t="s">
        <v>279</v>
      </c>
      <c r="C53" s="70" t="s">
        <v>210</v>
      </c>
      <c r="D53" s="69" t="s">
        <v>280</v>
      </c>
      <c r="E53" s="18">
        <v>69998.86</v>
      </c>
      <c r="F53" s="18">
        <v>846</v>
      </c>
      <c r="G53" s="18">
        <v>0</v>
      </c>
      <c r="H53" s="18">
        <f t="shared" si="1"/>
        <v>70844.86</v>
      </c>
      <c r="I53" s="18">
        <v>69998.86</v>
      </c>
      <c r="J53" s="18">
        <v>846</v>
      </c>
      <c r="K53" s="18">
        <v>0</v>
      </c>
      <c r="L53" s="18">
        <f t="shared" si="2"/>
        <v>70844.86</v>
      </c>
      <c r="M53" s="18">
        <v>69998.869999999981</v>
      </c>
      <c r="N53" s="18">
        <v>846.46</v>
      </c>
      <c r="O53" s="18">
        <v>0</v>
      </c>
      <c r="P53" s="18">
        <f t="shared" si="3"/>
        <v>70845.329999999987</v>
      </c>
      <c r="Q53" s="71">
        <f t="shared" si="4"/>
        <v>209996.58999999997</v>
      </c>
      <c r="R53" s="71">
        <f t="shared" si="4"/>
        <v>2538.46</v>
      </c>
      <c r="S53" s="71">
        <f t="shared" si="4"/>
        <v>0</v>
      </c>
      <c r="T53" s="71">
        <f t="shared" si="4"/>
        <v>212535.05</v>
      </c>
    </row>
    <row r="54" spans="1:20" ht="30.75">
      <c r="A54" s="68">
        <v>46</v>
      </c>
      <c r="B54" s="69" t="s">
        <v>281</v>
      </c>
      <c r="C54" s="70" t="s">
        <v>210</v>
      </c>
      <c r="D54" s="69" t="s">
        <v>282</v>
      </c>
      <c r="E54" s="18">
        <v>160111.62000000002</v>
      </c>
      <c r="F54" s="18">
        <v>6685</v>
      </c>
      <c r="G54" s="18">
        <v>0</v>
      </c>
      <c r="H54" s="18">
        <f t="shared" si="1"/>
        <v>166796.62000000002</v>
      </c>
      <c r="I54" s="18">
        <v>160568.23000000001</v>
      </c>
      <c r="J54" s="18">
        <v>6685</v>
      </c>
      <c r="K54" s="18">
        <v>0</v>
      </c>
      <c r="L54" s="18">
        <f t="shared" si="2"/>
        <v>167253.23000000001</v>
      </c>
      <c r="M54" s="18">
        <v>160568.23999999996</v>
      </c>
      <c r="N54" s="18">
        <v>6684.8600000000006</v>
      </c>
      <c r="O54" s="18">
        <v>0</v>
      </c>
      <c r="P54" s="18">
        <f t="shared" si="3"/>
        <v>167253.09999999998</v>
      </c>
      <c r="Q54" s="71">
        <f t="shared" si="4"/>
        <v>481248.08999999997</v>
      </c>
      <c r="R54" s="71">
        <f t="shared" si="4"/>
        <v>20054.86</v>
      </c>
      <c r="S54" s="71">
        <f t="shared" si="4"/>
        <v>0</v>
      </c>
      <c r="T54" s="71">
        <f t="shared" si="4"/>
        <v>501302.95</v>
      </c>
    </row>
    <row r="55" spans="1:20" ht="15.75" customHeight="1">
      <c r="A55" s="68">
        <v>47</v>
      </c>
      <c r="B55" s="69" t="s">
        <v>283</v>
      </c>
      <c r="C55" s="70" t="s">
        <v>192</v>
      </c>
      <c r="D55" s="69" t="s">
        <v>284</v>
      </c>
      <c r="E55" s="18">
        <v>115559.4</v>
      </c>
      <c r="F55" s="18">
        <v>2768</v>
      </c>
      <c r="G55" s="18">
        <v>14247</v>
      </c>
      <c r="H55" s="18">
        <f t="shared" si="1"/>
        <v>132574.39999999999</v>
      </c>
      <c r="I55" s="18">
        <v>115559.4</v>
      </c>
      <c r="J55" s="18">
        <v>2768</v>
      </c>
      <c r="K55" s="18">
        <v>14247</v>
      </c>
      <c r="L55" s="18">
        <f t="shared" si="2"/>
        <v>132574.39999999999</v>
      </c>
      <c r="M55" s="18">
        <v>115559.40000000002</v>
      </c>
      <c r="N55" s="18">
        <v>2766.8700000000008</v>
      </c>
      <c r="O55" s="18">
        <v>14248.080000000002</v>
      </c>
      <c r="P55" s="18">
        <f t="shared" si="3"/>
        <v>132574.35000000003</v>
      </c>
      <c r="Q55" s="71">
        <f t="shared" si="4"/>
        <v>346678.2</v>
      </c>
      <c r="R55" s="71">
        <f t="shared" si="4"/>
        <v>8302.8700000000008</v>
      </c>
      <c r="S55" s="71">
        <f t="shared" si="4"/>
        <v>42742.080000000002</v>
      </c>
      <c r="T55" s="71">
        <f t="shared" si="4"/>
        <v>397723.15</v>
      </c>
    </row>
    <row r="56" spans="1:20" ht="30.75" customHeight="1">
      <c r="A56" s="68">
        <v>48</v>
      </c>
      <c r="B56" s="69" t="s">
        <v>285</v>
      </c>
      <c r="C56" s="70" t="s">
        <v>192</v>
      </c>
      <c r="D56" s="69" t="s">
        <v>286</v>
      </c>
      <c r="E56" s="18">
        <v>519143.58</v>
      </c>
      <c r="F56" s="18">
        <v>5893</v>
      </c>
      <c r="G56" s="18">
        <v>312896</v>
      </c>
      <c r="H56" s="18">
        <f t="shared" si="1"/>
        <v>837932.58000000007</v>
      </c>
      <c r="I56" s="18">
        <v>519143.58</v>
      </c>
      <c r="J56" s="18">
        <v>5893</v>
      </c>
      <c r="K56" s="18">
        <v>312896</v>
      </c>
      <c r="L56" s="18">
        <f t="shared" si="2"/>
        <v>837932.58000000007</v>
      </c>
      <c r="M56" s="18">
        <v>519143.58999999991</v>
      </c>
      <c r="N56" s="18">
        <v>5892.23</v>
      </c>
      <c r="O56" s="18">
        <v>312894.52</v>
      </c>
      <c r="P56" s="18">
        <f t="shared" si="3"/>
        <v>837930.34</v>
      </c>
      <c r="Q56" s="71">
        <f t="shared" si="4"/>
        <v>1557430.75</v>
      </c>
      <c r="R56" s="71">
        <f t="shared" si="4"/>
        <v>17678.23</v>
      </c>
      <c r="S56" s="71">
        <f t="shared" si="4"/>
        <v>938686.52</v>
      </c>
      <c r="T56" s="71">
        <f t="shared" si="4"/>
        <v>2513795.5</v>
      </c>
    </row>
    <row r="57" spans="1:20" ht="24.75" customHeight="1">
      <c r="A57" s="68">
        <v>50</v>
      </c>
      <c r="B57" s="69" t="s">
        <v>287</v>
      </c>
      <c r="C57" s="70" t="s">
        <v>200</v>
      </c>
      <c r="D57" s="69" t="s">
        <v>288</v>
      </c>
      <c r="E57" s="18">
        <v>0</v>
      </c>
      <c r="F57" s="18">
        <v>0</v>
      </c>
      <c r="G57" s="18">
        <v>353211</v>
      </c>
      <c r="H57" s="18">
        <f t="shared" si="1"/>
        <v>353211</v>
      </c>
      <c r="I57" s="18">
        <v>0</v>
      </c>
      <c r="J57" s="18">
        <v>0</v>
      </c>
      <c r="K57" s="18">
        <v>353211</v>
      </c>
      <c r="L57" s="18">
        <f t="shared" si="2"/>
        <v>353211</v>
      </c>
      <c r="M57" s="18">
        <v>0</v>
      </c>
      <c r="N57" s="18">
        <v>0</v>
      </c>
      <c r="O57" s="18">
        <v>353209.84999999986</v>
      </c>
      <c r="P57" s="18">
        <f t="shared" si="3"/>
        <v>353209.84999999986</v>
      </c>
      <c r="Q57" s="71">
        <f t="shared" si="4"/>
        <v>0</v>
      </c>
      <c r="R57" s="71">
        <f t="shared" si="4"/>
        <v>0</v>
      </c>
      <c r="S57" s="71">
        <f t="shared" si="4"/>
        <v>1059631.8499999999</v>
      </c>
      <c r="T57" s="71">
        <f t="shared" si="4"/>
        <v>1059631.8499999999</v>
      </c>
    </row>
    <row r="58" spans="1:20" ht="30.75">
      <c r="A58" s="68">
        <v>51</v>
      </c>
      <c r="B58" s="69" t="s">
        <v>289</v>
      </c>
      <c r="C58" s="70" t="s">
        <v>192</v>
      </c>
      <c r="D58" s="69" t="s">
        <v>290</v>
      </c>
      <c r="E58" s="18">
        <v>66090.39</v>
      </c>
      <c r="F58" s="18">
        <v>317</v>
      </c>
      <c r="G58" s="18">
        <v>23089</v>
      </c>
      <c r="H58" s="18">
        <f t="shared" si="1"/>
        <v>89496.39</v>
      </c>
      <c r="I58" s="18">
        <v>66090.39</v>
      </c>
      <c r="J58" s="18">
        <v>317</v>
      </c>
      <c r="K58" s="18">
        <v>23089</v>
      </c>
      <c r="L58" s="18">
        <f t="shared" si="2"/>
        <v>89496.39</v>
      </c>
      <c r="M58" s="18">
        <v>66090.39999999998</v>
      </c>
      <c r="N58" s="18">
        <v>317.91999999999996</v>
      </c>
      <c r="O58" s="18">
        <v>23087.820000000007</v>
      </c>
      <c r="P58" s="18">
        <f t="shared" si="3"/>
        <v>89496.139999999985</v>
      </c>
      <c r="Q58" s="71">
        <f t="shared" si="4"/>
        <v>198271.18</v>
      </c>
      <c r="R58" s="71">
        <f t="shared" si="4"/>
        <v>951.92</v>
      </c>
      <c r="S58" s="71">
        <f t="shared" si="4"/>
        <v>69265.820000000007</v>
      </c>
      <c r="T58" s="71">
        <f t="shared" si="4"/>
        <v>268488.92</v>
      </c>
    </row>
    <row r="59" spans="1:20" ht="15.75" customHeight="1">
      <c r="A59" s="68">
        <v>52</v>
      </c>
      <c r="B59" s="69" t="s">
        <v>291</v>
      </c>
      <c r="C59" s="70" t="s">
        <v>190</v>
      </c>
      <c r="D59" s="69" t="s">
        <v>292</v>
      </c>
      <c r="E59" s="18">
        <v>80740.960000000006</v>
      </c>
      <c r="F59" s="18">
        <v>0</v>
      </c>
      <c r="G59" s="18">
        <v>15655</v>
      </c>
      <c r="H59" s="18">
        <f t="shared" si="1"/>
        <v>96395.96</v>
      </c>
      <c r="I59" s="18">
        <v>80740.960000000006</v>
      </c>
      <c r="J59" s="18">
        <v>0</v>
      </c>
      <c r="K59" s="18">
        <v>15655</v>
      </c>
      <c r="L59" s="18">
        <f t="shared" si="2"/>
        <v>96395.96</v>
      </c>
      <c r="M59" s="18">
        <v>80740.959999999977</v>
      </c>
      <c r="N59" s="18">
        <v>0</v>
      </c>
      <c r="O59" s="18">
        <v>15655.599999999999</v>
      </c>
      <c r="P59" s="18">
        <f t="shared" si="3"/>
        <v>96396.559999999969</v>
      </c>
      <c r="Q59" s="71">
        <f t="shared" si="4"/>
        <v>242222.88</v>
      </c>
      <c r="R59" s="71">
        <f t="shared" si="4"/>
        <v>0</v>
      </c>
      <c r="S59" s="71">
        <f t="shared" si="4"/>
        <v>46965.599999999999</v>
      </c>
      <c r="T59" s="71">
        <f t="shared" si="4"/>
        <v>289188.47999999998</v>
      </c>
    </row>
    <row r="60" spans="1:20" ht="15.75">
      <c r="A60" s="68">
        <v>53</v>
      </c>
      <c r="B60" s="69" t="s">
        <v>293</v>
      </c>
      <c r="C60" s="70" t="s">
        <v>195</v>
      </c>
      <c r="D60" s="69" t="s">
        <v>294</v>
      </c>
      <c r="E60" s="18">
        <v>90183.29</v>
      </c>
      <c r="F60" s="18">
        <v>0</v>
      </c>
      <c r="G60" s="18">
        <v>0</v>
      </c>
      <c r="H60" s="18">
        <f t="shared" si="1"/>
        <v>90183.29</v>
      </c>
      <c r="I60" s="18">
        <v>90183.29</v>
      </c>
      <c r="J60" s="18">
        <v>0</v>
      </c>
      <c r="K60" s="18">
        <v>0</v>
      </c>
      <c r="L60" s="18">
        <f t="shared" si="2"/>
        <v>90183.29</v>
      </c>
      <c r="M60" s="18">
        <v>90183.300000000032</v>
      </c>
      <c r="N60" s="18">
        <v>0</v>
      </c>
      <c r="O60" s="18">
        <v>0</v>
      </c>
      <c r="P60" s="18">
        <f t="shared" si="3"/>
        <v>90183.300000000032</v>
      </c>
      <c r="Q60" s="71">
        <f t="shared" si="4"/>
        <v>270549.88</v>
      </c>
      <c r="R60" s="71">
        <f t="shared" si="4"/>
        <v>0</v>
      </c>
      <c r="S60" s="71">
        <f t="shared" si="4"/>
        <v>0</v>
      </c>
      <c r="T60" s="71">
        <f t="shared" si="4"/>
        <v>270549.88</v>
      </c>
    </row>
    <row r="61" spans="1:20" ht="15.75" customHeight="1">
      <c r="A61" s="68">
        <v>54</v>
      </c>
      <c r="B61" s="69" t="s">
        <v>295</v>
      </c>
      <c r="C61" s="70" t="s">
        <v>210</v>
      </c>
      <c r="D61" s="69" t="s">
        <v>296</v>
      </c>
      <c r="E61" s="18">
        <v>152392.70000000001</v>
      </c>
      <c r="F61" s="18">
        <v>2468</v>
      </c>
      <c r="G61" s="18">
        <v>0</v>
      </c>
      <c r="H61" s="18">
        <f t="shared" si="1"/>
        <v>154860.70000000001</v>
      </c>
      <c r="I61" s="18">
        <v>152392.70000000001</v>
      </c>
      <c r="J61" s="18">
        <v>2468</v>
      </c>
      <c r="K61" s="18">
        <v>0</v>
      </c>
      <c r="L61" s="18">
        <f t="shared" si="2"/>
        <v>154860.70000000001</v>
      </c>
      <c r="M61" s="18">
        <v>152392.69999999995</v>
      </c>
      <c r="N61" s="18">
        <v>2467.83</v>
      </c>
      <c r="O61" s="18">
        <v>0</v>
      </c>
      <c r="P61" s="18">
        <f t="shared" si="3"/>
        <v>154860.52999999994</v>
      </c>
      <c r="Q61" s="71">
        <f t="shared" si="4"/>
        <v>457178.1</v>
      </c>
      <c r="R61" s="71">
        <f t="shared" si="4"/>
        <v>7403.83</v>
      </c>
      <c r="S61" s="71">
        <f t="shared" si="4"/>
        <v>0</v>
      </c>
      <c r="T61" s="71">
        <f t="shared" si="4"/>
        <v>464581.92999999993</v>
      </c>
    </row>
    <row r="62" spans="1:20" ht="15.75">
      <c r="A62" s="68">
        <v>55</v>
      </c>
      <c r="B62" s="69" t="s">
        <v>297</v>
      </c>
      <c r="C62" s="70" t="s">
        <v>195</v>
      </c>
      <c r="D62" s="69" t="s">
        <v>298</v>
      </c>
      <c r="E62" s="18">
        <v>62656.38</v>
      </c>
      <c r="F62" s="18">
        <v>0</v>
      </c>
      <c r="G62" s="18">
        <v>0</v>
      </c>
      <c r="H62" s="18">
        <f t="shared" si="1"/>
        <v>62656.38</v>
      </c>
      <c r="I62" s="18">
        <v>62656.38</v>
      </c>
      <c r="J62" s="18">
        <v>0</v>
      </c>
      <c r="K62" s="18">
        <v>0</v>
      </c>
      <c r="L62" s="18">
        <f t="shared" si="2"/>
        <v>62656.38</v>
      </c>
      <c r="M62" s="18">
        <v>62656.380000000012</v>
      </c>
      <c r="N62" s="18">
        <v>0</v>
      </c>
      <c r="O62" s="18">
        <v>0</v>
      </c>
      <c r="P62" s="18">
        <f t="shared" si="3"/>
        <v>62656.380000000012</v>
      </c>
      <c r="Q62" s="71">
        <f t="shared" si="4"/>
        <v>187969.14</v>
      </c>
      <c r="R62" s="71">
        <f t="shared" si="4"/>
        <v>0</v>
      </c>
      <c r="S62" s="71">
        <f t="shared" si="4"/>
        <v>0</v>
      </c>
      <c r="T62" s="71">
        <f t="shared" si="4"/>
        <v>187969.14</v>
      </c>
    </row>
    <row r="63" spans="1:20" ht="32.25" customHeight="1">
      <c r="A63" s="68">
        <v>56</v>
      </c>
      <c r="B63" s="69" t="s">
        <v>299</v>
      </c>
      <c r="C63" s="70" t="s">
        <v>195</v>
      </c>
      <c r="D63" s="69" t="s">
        <v>300</v>
      </c>
      <c r="E63" s="18">
        <v>194744.00999999998</v>
      </c>
      <c r="F63" s="18">
        <v>0</v>
      </c>
      <c r="G63" s="18">
        <v>0</v>
      </c>
      <c r="H63" s="18">
        <f t="shared" si="1"/>
        <v>194744.00999999998</v>
      </c>
      <c r="I63" s="18">
        <v>194803.21</v>
      </c>
      <c r="J63" s="18">
        <v>0</v>
      </c>
      <c r="K63" s="18">
        <v>0</v>
      </c>
      <c r="L63" s="18">
        <f t="shared" si="2"/>
        <v>194803.21</v>
      </c>
      <c r="M63" s="18">
        <v>194803.21000000005</v>
      </c>
      <c r="N63" s="18">
        <v>0</v>
      </c>
      <c r="O63" s="18">
        <v>0</v>
      </c>
      <c r="P63" s="18">
        <f t="shared" si="3"/>
        <v>194803.21000000005</v>
      </c>
      <c r="Q63" s="71">
        <f t="shared" si="4"/>
        <v>584350.43000000005</v>
      </c>
      <c r="R63" s="71">
        <f t="shared" si="4"/>
        <v>0</v>
      </c>
      <c r="S63" s="71">
        <f t="shared" si="4"/>
        <v>0</v>
      </c>
      <c r="T63" s="71">
        <f t="shared" si="4"/>
        <v>584350.43000000005</v>
      </c>
    </row>
    <row r="64" spans="1:20" ht="15.75">
      <c r="A64" s="68">
        <v>57</v>
      </c>
      <c r="B64" s="69" t="s">
        <v>301</v>
      </c>
      <c r="C64" s="70" t="s">
        <v>195</v>
      </c>
      <c r="D64" s="69" t="s">
        <v>302</v>
      </c>
      <c r="E64" s="18">
        <v>73564.38</v>
      </c>
      <c r="F64" s="18">
        <v>0</v>
      </c>
      <c r="G64" s="18">
        <v>0</v>
      </c>
      <c r="H64" s="18">
        <f t="shared" si="1"/>
        <v>73564.38</v>
      </c>
      <c r="I64" s="18">
        <v>73564.38</v>
      </c>
      <c r="J64" s="18">
        <v>0</v>
      </c>
      <c r="K64" s="18">
        <v>0</v>
      </c>
      <c r="L64" s="18">
        <f t="shared" si="2"/>
        <v>73564.38</v>
      </c>
      <c r="M64" s="18">
        <v>73564.389999999985</v>
      </c>
      <c r="N64" s="18">
        <v>0</v>
      </c>
      <c r="O64" s="18">
        <v>0</v>
      </c>
      <c r="P64" s="18">
        <f t="shared" si="3"/>
        <v>73564.389999999985</v>
      </c>
      <c r="Q64" s="71">
        <f t="shared" si="4"/>
        <v>220693.15</v>
      </c>
      <c r="R64" s="71">
        <f t="shared" si="4"/>
        <v>0</v>
      </c>
      <c r="S64" s="71">
        <f t="shared" si="4"/>
        <v>0</v>
      </c>
      <c r="T64" s="71">
        <f t="shared" si="4"/>
        <v>220693.15</v>
      </c>
    </row>
    <row r="65" spans="1:20" ht="15.75" customHeight="1">
      <c r="A65" s="68">
        <v>58</v>
      </c>
      <c r="B65" s="69" t="s">
        <v>303</v>
      </c>
      <c r="C65" s="70" t="s">
        <v>195</v>
      </c>
      <c r="D65" s="69" t="s">
        <v>304</v>
      </c>
      <c r="E65" s="18">
        <v>41739.97</v>
      </c>
      <c r="F65" s="18">
        <v>0</v>
      </c>
      <c r="G65" s="18">
        <v>0</v>
      </c>
      <c r="H65" s="18">
        <f t="shared" si="1"/>
        <v>41739.97</v>
      </c>
      <c r="I65" s="18">
        <v>41739.97</v>
      </c>
      <c r="J65" s="18">
        <v>0</v>
      </c>
      <c r="K65" s="18">
        <v>0</v>
      </c>
      <c r="L65" s="18">
        <f t="shared" si="2"/>
        <v>41739.97</v>
      </c>
      <c r="M65" s="18">
        <v>41739.979999999996</v>
      </c>
      <c r="N65" s="18">
        <v>0</v>
      </c>
      <c r="O65" s="18">
        <v>0</v>
      </c>
      <c r="P65" s="18">
        <f t="shared" si="3"/>
        <v>41739.979999999996</v>
      </c>
      <c r="Q65" s="71">
        <f t="shared" si="4"/>
        <v>125219.92</v>
      </c>
      <c r="R65" s="71">
        <f t="shared" si="4"/>
        <v>0</v>
      </c>
      <c r="S65" s="71">
        <f t="shared" si="4"/>
        <v>0</v>
      </c>
      <c r="T65" s="71">
        <f t="shared" si="4"/>
        <v>125219.92</v>
      </c>
    </row>
    <row r="66" spans="1:20" ht="30.75">
      <c r="A66" s="68">
        <v>59</v>
      </c>
      <c r="B66" s="69" t="s">
        <v>305</v>
      </c>
      <c r="C66" s="70" t="s">
        <v>195</v>
      </c>
      <c r="D66" s="69" t="s">
        <v>306</v>
      </c>
      <c r="E66" s="18">
        <v>228574.36</v>
      </c>
      <c r="F66" s="18">
        <v>0</v>
      </c>
      <c r="G66" s="18">
        <v>0</v>
      </c>
      <c r="H66" s="18">
        <f t="shared" si="1"/>
        <v>228574.36</v>
      </c>
      <c r="I66" s="18">
        <v>228574.36</v>
      </c>
      <c r="J66" s="18">
        <v>0</v>
      </c>
      <c r="K66" s="18">
        <v>0</v>
      </c>
      <c r="L66" s="18">
        <f t="shared" si="2"/>
        <v>228574.36</v>
      </c>
      <c r="M66" s="18">
        <v>228574.34999999998</v>
      </c>
      <c r="N66" s="18">
        <v>0</v>
      </c>
      <c r="O66" s="18">
        <v>0</v>
      </c>
      <c r="P66" s="18">
        <f t="shared" si="3"/>
        <v>228574.34999999998</v>
      </c>
      <c r="Q66" s="71">
        <f t="shared" si="4"/>
        <v>685723.07</v>
      </c>
      <c r="R66" s="71">
        <f t="shared" si="4"/>
        <v>0</v>
      </c>
      <c r="S66" s="71">
        <f t="shared" si="4"/>
        <v>0</v>
      </c>
      <c r="T66" s="71">
        <f t="shared" si="4"/>
        <v>685723.07</v>
      </c>
    </row>
    <row r="67" spans="1:20" ht="15.75" customHeight="1">
      <c r="A67" s="68">
        <v>60</v>
      </c>
      <c r="B67" s="69" t="s">
        <v>307</v>
      </c>
      <c r="C67" s="70" t="s">
        <v>210</v>
      </c>
      <c r="D67" s="69" t="s">
        <v>308</v>
      </c>
      <c r="E67" s="18">
        <v>125339.84</v>
      </c>
      <c r="F67" s="18">
        <v>11792</v>
      </c>
      <c r="G67" s="18">
        <v>0</v>
      </c>
      <c r="H67" s="18">
        <f t="shared" si="1"/>
        <v>137131.84</v>
      </c>
      <c r="I67" s="18">
        <v>125339.84</v>
      </c>
      <c r="J67" s="18">
        <v>11792</v>
      </c>
      <c r="K67" s="18">
        <v>0</v>
      </c>
      <c r="L67" s="18">
        <f t="shared" si="2"/>
        <v>137131.84</v>
      </c>
      <c r="M67" s="18">
        <v>125339.85000000003</v>
      </c>
      <c r="N67" s="18">
        <v>11791.71</v>
      </c>
      <c r="O67" s="18">
        <v>0</v>
      </c>
      <c r="P67" s="18">
        <f t="shared" si="3"/>
        <v>137131.56000000003</v>
      </c>
      <c r="Q67" s="71">
        <f t="shared" si="4"/>
        <v>376019.53</v>
      </c>
      <c r="R67" s="71">
        <f t="shared" si="4"/>
        <v>35375.71</v>
      </c>
      <c r="S67" s="71">
        <f t="shared" si="4"/>
        <v>0</v>
      </c>
      <c r="T67" s="71">
        <f t="shared" si="4"/>
        <v>411395.24</v>
      </c>
    </row>
    <row r="68" spans="1:20" ht="15.75">
      <c r="A68" s="68">
        <v>61</v>
      </c>
      <c r="B68" s="69" t="s">
        <v>309</v>
      </c>
      <c r="C68" s="70" t="s">
        <v>195</v>
      </c>
      <c r="D68" s="69" t="s">
        <v>310</v>
      </c>
      <c r="E68" s="18">
        <v>102803.26</v>
      </c>
      <c r="F68" s="18">
        <v>0</v>
      </c>
      <c r="G68" s="18">
        <v>0</v>
      </c>
      <c r="H68" s="18">
        <f t="shared" si="1"/>
        <v>102803.26</v>
      </c>
      <c r="I68" s="18">
        <v>102803.26</v>
      </c>
      <c r="J68" s="18">
        <v>0</v>
      </c>
      <c r="K68" s="18">
        <v>0</v>
      </c>
      <c r="L68" s="18">
        <f t="shared" si="2"/>
        <v>102803.26</v>
      </c>
      <c r="M68" s="18">
        <v>102803.26000000002</v>
      </c>
      <c r="N68" s="18">
        <v>0</v>
      </c>
      <c r="O68" s="18">
        <v>0</v>
      </c>
      <c r="P68" s="18">
        <f t="shared" si="3"/>
        <v>102803.26000000002</v>
      </c>
      <c r="Q68" s="71">
        <f t="shared" si="4"/>
        <v>308409.78000000003</v>
      </c>
      <c r="R68" s="71">
        <f t="shared" si="4"/>
        <v>0</v>
      </c>
      <c r="S68" s="71">
        <f t="shared" si="4"/>
        <v>0</v>
      </c>
      <c r="T68" s="71">
        <f t="shared" si="4"/>
        <v>308409.78000000003</v>
      </c>
    </row>
    <row r="69" spans="1:20" ht="15.75">
      <c r="A69" s="68">
        <v>62</v>
      </c>
      <c r="B69" s="73" t="s">
        <v>311</v>
      </c>
      <c r="C69" s="70" t="s">
        <v>200</v>
      </c>
      <c r="D69" s="69" t="s">
        <v>312</v>
      </c>
      <c r="E69" s="18">
        <v>0</v>
      </c>
      <c r="F69" s="18">
        <v>0</v>
      </c>
      <c r="G69" s="18">
        <v>26559.875</v>
      </c>
      <c r="H69" s="18">
        <f t="shared" si="1"/>
        <v>26559.875</v>
      </c>
      <c r="I69" s="18">
        <v>0</v>
      </c>
      <c r="J69" s="18">
        <v>0</v>
      </c>
      <c r="K69" s="18">
        <v>34994</v>
      </c>
      <c r="L69" s="18">
        <f t="shared" si="2"/>
        <v>34994</v>
      </c>
      <c r="M69" s="18">
        <v>0</v>
      </c>
      <c r="N69" s="18">
        <v>0</v>
      </c>
      <c r="O69" s="18">
        <v>34994.039999999994</v>
      </c>
      <c r="P69" s="18">
        <f t="shared" si="3"/>
        <v>34994.039999999994</v>
      </c>
      <c r="Q69" s="71">
        <f t="shared" si="4"/>
        <v>0</v>
      </c>
      <c r="R69" s="71">
        <f t="shared" si="4"/>
        <v>0</v>
      </c>
      <c r="S69" s="71">
        <f t="shared" si="4"/>
        <v>96547.914999999994</v>
      </c>
      <c r="T69" s="71">
        <f t="shared" si="4"/>
        <v>96547.914999999994</v>
      </c>
    </row>
    <row r="70" spans="1:20" ht="15.75" customHeight="1">
      <c r="A70" s="68">
        <v>63</v>
      </c>
      <c r="B70" s="73" t="s">
        <v>313</v>
      </c>
      <c r="C70" s="70" t="s">
        <v>200</v>
      </c>
      <c r="D70" s="69" t="s">
        <v>314</v>
      </c>
      <c r="E70" s="18">
        <v>0</v>
      </c>
      <c r="F70" s="18">
        <v>0</v>
      </c>
      <c r="G70" s="18">
        <v>31573</v>
      </c>
      <c r="H70" s="18">
        <f t="shared" si="1"/>
        <v>31573</v>
      </c>
      <c r="I70" s="18">
        <v>0</v>
      </c>
      <c r="J70" s="18">
        <v>0</v>
      </c>
      <c r="K70" s="18">
        <v>31573</v>
      </c>
      <c r="L70" s="18">
        <f t="shared" si="2"/>
        <v>31573</v>
      </c>
      <c r="M70" s="18">
        <v>0</v>
      </c>
      <c r="N70" s="18">
        <v>0</v>
      </c>
      <c r="O70" s="18">
        <v>31572.47</v>
      </c>
      <c r="P70" s="18">
        <f t="shared" si="3"/>
        <v>31572.47</v>
      </c>
      <c r="Q70" s="71">
        <f t="shared" si="4"/>
        <v>0</v>
      </c>
      <c r="R70" s="71">
        <f t="shared" si="4"/>
        <v>0</v>
      </c>
      <c r="S70" s="71">
        <f t="shared" si="4"/>
        <v>94718.47</v>
      </c>
      <c r="T70" s="71">
        <f t="shared" si="4"/>
        <v>94718.47</v>
      </c>
    </row>
    <row r="71" spans="1:20" ht="15.75">
      <c r="A71" s="68">
        <v>64</v>
      </c>
      <c r="B71" s="73" t="s">
        <v>315</v>
      </c>
      <c r="C71" s="70" t="s">
        <v>210</v>
      </c>
      <c r="D71" s="69" t="s">
        <v>316</v>
      </c>
      <c r="E71" s="18">
        <v>191128.3</v>
      </c>
      <c r="F71" s="18">
        <v>1904</v>
      </c>
      <c r="G71" s="18">
        <v>0</v>
      </c>
      <c r="H71" s="18">
        <f t="shared" si="1"/>
        <v>193032.3</v>
      </c>
      <c r="I71" s="18">
        <v>191897.9</v>
      </c>
      <c r="J71" s="18">
        <v>1904</v>
      </c>
      <c r="K71" s="18">
        <v>0</v>
      </c>
      <c r="L71" s="18">
        <f t="shared" si="2"/>
        <v>193801.9</v>
      </c>
      <c r="M71" s="18">
        <v>191897.88999999993</v>
      </c>
      <c r="N71" s="18">
        <v>1903.5299999999997</v>
      </c>
      <c r="O71" s="18">
        <v>0</v>
      </c>
      <c r="P71" s="18">
        <f t="shared" si="3"/>
        <v>193801.41999999993</v>
      </c>
      <c r="Q71" s="71">
        <f t="shared" si="4"/>
        <v>574924.08999999985</v>
      </c>
      <c r="R71" s="71">
        <f t="shared" si="4"/>
        <v>5711.53</v>
      </c>
      <c r="S71" s="71">
        <f t="shared" si="4"/>
        <v>0</v>
      </c>
      <c r="T71" s="71">
        <f t="shared" si="4"/>
        <v>580635.61999999988</v>
      </c>
    </row>
    <row r="72" spans="1:20" ht="15.75">
      <c r="A72" s="68">
        <v>65</v>
      </c>
      <c r="B72" s="73" t="s">
        <v>317</v>
      </c>
      <c r="C72" s="70" t="s">
        <v>192</v>
      </c>
      <c r="D72" s="69" t="s">
        <v>125</v>
      </c>
      <c r="E72" s="18">
        <v>366036.46799999999</v>
      </c>
      <c r="F72" s="18">
        <v>7204</v>
      </c>
      <c r="G72" s="18">
        <v>217152.85</v>
      </c>
      <c r="H72" s="18">
        <f t="shared" si="1"/>
        <v>590393.31799999997</v>
      </c>
      <c r="I72" s="18">
        <v>409518.59</v>
      </c>
      <c r="J72" s="18">
        <v>7204</v>
      </c>
      <c r="K72" s="18">
        <v>217545</v>
      </c>
      <c r="L72" s="18">
        <f t="shared" si="2"/>
        <v>634267.59000000008</v>
      </c>
      <c r="M72" s="18">
        <v>409518.5799999999</v>
      </c>
      <c r="N72" s="18">
        <v>7203.7799999999988</v>
      </c>
      <c r="O72" s="18">
        <v>217544.06000000006</v>
      </c>
      <c r="P72" s="18">
        <f t="shared" si="3"/>
        <v>634266.41999999993</v>
      </c>
      <c r="Q72" s="71">
        <f t="shared" si="4"/>
        <v>1185073.6379999998</v>
      </c>
      <c r="R72" s="71">
        <f t="shared" si="4"/>
        <v>21611.78</v>
      </c>
      <c r="S72" s="71">
        <f t="shared" si="4"/>
        <v>652241.91</v>
      </c>
      <c r="T72" s="71">
        <f t="shared" si="4"/>
        <v>1858927.328</v>
      </c>
    </row>
    <row r="73" spans="1:20" ht="30.75">
      <c r="A73" s="68">
        <v>66</v>
      </c>
      <c r="B73" s="73" t="s">
        <v>318</v>
      </c>
      <c r="C73" s="70" t="s">
        <v>210</v>
      </c>
      <c r="D73" s="69" t="s">
        <v>128</v>
      </c>
      <c r="E73" s="18">
        <v>71538.02</v>
      </c>
      <c r="F73" s="18">
        <v>1735</v>
      </c>
      <c r="G73" s="18">
        <v>0</v>
      </c>
      <c r="H73" s="18">
        <f t="shared" si="1"/>
        <v>73273.02</v>
      </c>
      <c r="I73" s="18">
        <v>71538.02</v>
      </c>
      <c r="J73" s="18">
        <v>1735</v>
      </c>
      <c r="K73" s="18">
        <v>0</v>
      </c>
      <c r="L73" s="18">
        <f t="shared" si="2"/>
        <v>73273.02</v>
      </c>
      <c r="M73" s="18">
        <v>71538.019999999975</v>
      </c>
      <c r="N73" s="18">
        <v>1733.83</v>
      </c>
      <c r="O73" s="18">
        <v>0</v>
      </c>
      <c r="P73" s="18">
        <f t="shared" si="3"/>
        <v>73271.849999999977</v>
      </c>
      <c r="Q73" s="71">
        <f t="shared" si="4"/>
        <v>214614.06</v>
      </c>
      <c r="R73" s="71">
        <f t="shared" si="4"/>
        <v>5203.83</v>
      </c>
      <c r="S73" s="71">
        <f t="shared" si="4"/>
        <v>0</v>
      </c>
      <c r="T73" s="71">
        <f t="shared" si="4"/>
        <v>219817.88999999998</v>
      </c>
    </row>
    <row r="74" spans="1:20" ht="30.75">
      <c r="A74" s="68">
        <v>67</v>
      </c>
      <c r="B74" s="73" t="s">
        <v>319</v>
      </c>
      <c r="C74" s="70" t="s">
        <v>200</v>
      </c>
      <c r="D74" s="69" t="s">
        <v>320</v>
      </c>
      <c r="E74" s="18">
        <v>0</v>
      </c>
      <c r="F74" s="18">
        <v>0</v>
      </c>
      <c r="G74" s="18">
        <v>22152</v>
      </c>
      <c r="H74" s="18">
        <f t="shared" ref="H74:H137" si="5">E74+F74+G74</f>
        <v>22152</v>
      </c>
      <c r="I74" s="18">
        <v>0</v>
      </c>
      <c r="J74" s="18">
        <v>0</v>
      </c>
      <c r="K74" s="18">
        <v>22152</v>
      </c>
      <c r="L74" s="18">
        <f t="shared" ref="L74:L137" si="6">I74+J74+K74</f>
        <v>22152</v>
      </c>
      <c r="M74" s="18">
        <v>0</v>
      </c>
      <c r="N74" s="18">
        <v>0</v>
      </c>
      <c r="O74" s="18">
        <v>22150.639999999999</v>
      </c>
      <c r="P74" s="18">
        <f t="shared" ref="P74:P137" si="7">M74+N74+O74</f>
        <v>22150.639999999999</v>
      </c>
      <c r="Q74" s="71">
        <f t="shared" ref="Q74:T137" si="8">E74+I74+M74</f>
        <v>0</v>
      </c>
      <c r="R74" s="71">
        <f t="shared" si="8"/>
        <v>0</v>
      </c>
      <c r="S74" s="71">
        <f t="shared" si="8"/>
        <v>66454.64</v>
      </c>
      <c r="T74" s="71">
        <f t="shared" si="8"/>
        <v>66454.64</v>
      </c>
    </row>
    <row r="75" spans="1:20" ht="30.75" customHeight="1">
      <c r="A75" s="68">
        <v>68</v>
      </c>
      <c r="B75" s="73" t="s">
        <v>321</v>
      </c>
      <c r="C75" s="70" t="s">
        <v>200</v>
      </c>
      <c r="D75" s="69" t="s">
        <v>322</v>
      </c>
      <c r="E75" s="18">
        <v>0</v>
      </c>
      <c r="F75" s="18">
        <v>0</v>
      </c>
      <c r="G75" s="18">
        <v>5744</v>
      </c>
      <c r="H75" s="18">
        <f t="shared" si="5"/>
        <v>5744</v>
      </c>
      <c r="I75" s="18">
        <v>0</v>
      </c>
      <c r="J75" s="18">
        <v>0</v>
      </c>
      <c r="K75" s="18">
        <v>5744</v>
      </c>
      <c r="L75" s="18">
        <f t="shared" si="6"/>
        <v>5744</v>
      </c>
      <c r="M75" s="18">
        <v>0</v>
      </c>
      <c r="N75" s="18">
        <v>0</v>
      </c>
      <c r="O75" s="18">
        <v>5743.98</v>
      </c>
      <c r="P75" s="18">
        <f t="shared" si="7"/>
        <v>5743.98</v>
      </c>
      <c r="Q75" s="71">
        <f t="shared" si="8"/>
        <v>0</v>
      </c>
      <c r="R75" s="71">
        <f t="shared" si="8"/>
        <v>0</v>
      </c>
      <c r="S75" s="71">
        <f t="shared" si="8"/>
        <v>17231.98</v>
      </c>
      <c r="T75" s="71">
        <f t="shared" si="8"/>
        <v>17231.98</v>
      </c>
    </row>
    <row r="76" spans="1:20" ht="30.75">
      <c r="A76" s="68">
        <v>69</v>
      </c>
      <c r="B76" s="73" t="s">
        <v>323</v>
      </c>
      <c r="C76" s="70" t="s">
        <v>200</v>
      </c>
      <c r="D76" s="69" t="s">
        <v>324</v>
      </c>
      <c r="E76" s="18">
        <v>0</v>
      </c>
      <c r="F76" s="18">
        <v>0</v>
      </c>
      <c r="G76" s="18">
        <v>26663</v>
      </c>
      <c r="H76" s="18">
        <f t="shared" si="5"/>
        <v>26663</v>
      </c>
      <c r="I76" s="18">
        <v>0</v>
      </c>
      <c r="J76" s="18">
        <v>0</v>
      </c>
      <c r="K76" s="18">
        <v>26663</v>
      </c>
      <c r="L76" s="18">
        <f t="shared" si="6"/>
        <v>26663</v>
      </c>
      <c r="M76" s="18">
        <v>0</v>
      </c>
      <c r="N76" s="18">
        <v>0</v>
      </c>
      <c r="O76" s="18">
        <v>26662.89</v>
      </c>
      <c r="P76" s="18">
        <f t="shared" si="7"/>
        <v>26662.89</v>
      </c>
      <c r="Q76" s="71">
        <f t="shared" si="8"/>
        <v>0</v>
      </c>
      <c r="R76" s="71">
        <f t="shared" si="8"/>
        <v>0</v>
      </c>
      <c r="S76" s="71">
        <f t="shared" si="8"/>
        <v>79988.89</v>
      </c>
      <c r="T76" s="71">
        <f t="shared" si="8"/>
        <v>79988.89</v>
      </c>
    </row>
    <row r="77" spans="1:20" ht="30.75">
      <c r="A77" s="68">
        <v>70</v>
      </c>
      <c r="B77" s="73" t="s">
        <v>325</v>
      </c>
      <c r="C77" s="70" t="s">
        <v>200</v>
      </c>
      <c r="D77" s="69" t="s">
        <v>326</v>
      </c>
      <c r="E77" s="18">
        <v>0</v>
      </c>
      <c r="F77" s="18">
        <v>0</v>
      </c>
      <c r="G77" s="18">
        <v>12614</v>
      </c>
      <c r="H77" s="18">
        <f t="shared" si="5"/>
        <v>12614</v>
      </c>
      <c r="I77" s="18">
        <v>0</v>
      </c>
      <c r="J77" s="18">
        <v>0</v>
      </c>
      <c r="K77" s="18">
        <v>12614</v>
      </c>
      <c r="L77" s="18">
        <f t="shared" si="6"/>
        <v>12614</v>
      </c>
      <c r="M77" s="18">
        <v>0</v>
      </c>
      <c r="N77" s="18">
        <v>0</v>
      </c>
      <c r="O77" s="18">
        <v>12614.79</v>
      </c>
      <c r="P77" s="18">
        <f t="shared" si="7"/>
        <v>12614.79</v>
      </c>
      <c r="Q77" s="71">
        <f t="shared" si="8"/>
        <v>0</v>
      </c>
      <c r="R77" s="71">
        <f t="shared" si="8"/>
        <v>0</v>
      </c>
      <c r="S77" s="71">
        <f t="shared" si="8"/>
        <v>37842.79</v>
      </c>
      <c r="T77" s="71">
        <f t="shared" si="8"/>
        <v>37842.79</v>
      </c>
    </row>
    <row r="78" spans="1:20" ht="45.75" customHeight="1">
      <c r="A78" s="68">
        <v>71</v>
      </c>
      <c r="B78" s="69" t="s">
        <v>327</v>
      </c>
      <c r="C78" s="70" t="s">
        <v>195</v>
      </c>
      <c r="D78" s="69" t="s">
        <v>129</v>
      </c>
      <c r="E78" s="18">
        <v>42993.95</v>
      </c>
      <c r="F78" s="18">
        <v>0</v>
      </c>
      <c r="G78" s="18">
        <v>0</v>
      </c>
      <c r="H78" s="18">
        <f t="shared" si="5"/>
        <v>42993.95</v>
      </c>
      <c r="I78" s="18">
        <v>42993.95</v>
      </c>
      <c r="J78" s="18">
        <v>0</v>
      </c>
      <c r="K78" s="18">
        <v>0</v>
      </c>
      <c r="L78" s="18">
        <f t="shared" si="6"/>
        <v>42993.95</v>
      </c>
      <c r="M78" s="18">
        <v>42993.94</v>
      </c>
      <c r="N78" s="18">
        <v>0</v>
      </c>
      <c r="O78" s="18">
        <v>0</v>
      </c>
      <c r="P78" s="18">
        <f t="shared" si="7"/>
        <v>42993.94</v>
      </c>
      <c r="Q78" s="71">
        <f t="shared" si="8"/>
        <v>128981.84</v>
      </c>
      <c r="R78" s="71">
        <f t="shared" si="8"/>
        <v>0</v>
      </c>
      <c r="S78" s="71">
        <f t="shared" si="8"/>
        <v>0</v>
      </c>
      <c r="T78" s="71">
        <f t="shared" si="8"/>
        <v>128981.84</v>
      </c>
    </row>
    <row r="79" spans="1:20" ht="30.75" customHeight="1">
      <c r="A79" s="68">
        <v>72</v>
      </c>
      <c r="B79" s="73" t="s">
        <v>328</v>
      </c>
      <c r="C79" s="70" t="s">
        <v>200</v>
      </c>
      <c r="D79" s="69" t="s">
        <v>329</v>
      </c>
      <c r="E79" s="18">
        <v>0</v>
      </c>
      <c r="F79" s="18">
        <v>0</v>
      </c>
      <c r="G79" s="18">
        <v>28366</v>
      </c>
      <c r="H79" s="18">
        <f t="shared" si="5"/>
        <v>28366</v>
      </c>
      <c r="I79" s="18">
        <v>0</v>
      </c>
      <c r="J79" s="18">
        <v>0</v>
      </c>
      <c r="K79" s="18">
        <v>28366</v>
      </c>
      <c r="L79" s="18">
        <f t="shared" si="6"/>
        <v>28366</v>
      </c>
      <c r="M79" s="18">
        <v>0</v>
      </c>
      <c r="N79" s="18">
        <v>0</v>
      </c>
      <c r="O79" s="18">
        <v>28367.17</v>
      </c>
      <c r="P79" s="18">
        <f t="shared" si="7"/>
        <v>28367.17</v>
      </c>
      <c r="Q79" s="71">
        <f t="shared" si="8"/>
        <v>0</v>
      </c>
      <c r="R79" s="71">
        <f t="shared" si="8"/>
        <v>0</v>
      </c>
      <c r="S79" s="71">
        <f t="shared" si="8"/>
        <v>85099.17</v>
      </c>
      <c r="T79" s="71">
        <f t="shared" si="8"/>
        <v>85099.17</v>
      </c>
    </row>
    <row r="80" spans="1:20" ht="30.75">
      <c r="A80" s="68">
        <v>73</v>
      </c>
      <c r="B80" s="73" t="s">
        <v>330</v>
      </c>
      <c r="C80" s="70" t="s">
        <v>210</v>
      </c>
      <c r="D80" s="69" t="s">
        <v>331</v>
      </c>
      <c r="E80" s="18">
        <v>57736.6</v>
      </c>
      <c r="F80" s="18">
        <v>776</v>
      </c>
      <c r="G80" s="18">
        <v>0</v>
      </c>
      <c r="H80" s="18">
        <f t="shared" si="5"/>
        <v>58512.6</v>
      </c>
      <c r="I80" s="18">
        <v>57736.6</v>
      </c>
      <c r="J80" s="18">
        <v>776</v>
      </c>
      <c r="K80" s="18">
        <v>0</v>
      </c>
      <c r="L80" s="18">
        <f t="shared" si="6"/>
        <v>58512.6</v>
      </c>
      <c r="M80" s="18">
        <v>57736.609999999993</v>
      </c>
      <c r="N80" s="18">
        <v>774.92000000000007</v>
      </c>
      <c r="O80" s="18">
        <v>0</v>
      </c>
      <c r="P80" s="18">
        <f t="shared" si="7"/>
        <v>58511.529999999992</v>
      </c>
      <c r="Q80" s="71">
        <f t="shared" si="8"/>
        <v>173209.81</v>
      </c>
      <c r="R80" s="71">
        <f t="shared" si="8"/>
        <v>2326.92</v>
      </c>
      <c r="S80" s="71">
        <f t="shared" si="8"/>
        <v>0</v>
      </c>
      <c r="T80" s="71">
        <f t="shared" si="8"/>
        <v>175536.72999999998</v>
      </c>
    </row>
    <row r="81" spans="1:20" ht="37.5" customHeight="1">
      <c r="A81" s="68">
        <v>74</v>
      </c>
      <c r="B81" s="73" t="s">
        <v>332</v>
      </c>
      <c r="C81" s="70" t="s">
        <v>195</v>
      </c>
      <c r="D81" s="69" t="s">
        <v>333</v>
      </c>
      <c r="E81" s="18">
        <v>83069.64</v>
      </c>
      <c r="F81" s="18">
        <v>0</v>
      </c>
      <c r="G81" s="18">
        <v>0</v>
      </c>
      <c r="H81" s="18">
        <f t="shared" si="5"/>
        <v>83069.64</v>
      </c>
      <c r="I81" s="18">
        <v>83069.64</v>
      </c>
      <c r="J81" s="18">
        <v>0</v>
      </c>
      <c r="K81" s="18">
        <v>0</v>
      </c>
      <c r="L81" s="18">
        <f t="shared" si="6"/>
        <v>83069.64</v>
      </c>
      <c r="M81" s="18">
        <v>83069.64999999998</v>
      </c>
      <c r="N81" s="18">
        <v>0</v>
      </c>
      <c r="O81" s="18">
        <v>0</v>
      </c>
      <c r="P81" s="18">
        <f t="shared" si="7"/>
        <v>83069.64999999998</v>
      </c>
      <c r="Q81" s="71">
        <f t="shared" si="8"/>
        <v>249208.93</v>
      </c>
      <c r="R81" s="71">
        <f t="shared" si="8"/>
        <v>0</v>
      </c>
      <c r="S81" s="71">
        <f t="shared" si="8"/>
        <v>0</v>
      </c>
      <c r="T81" s="71">
        <f t="shared" si="8"/>
        <v>249208.93</v>
      </c>
    </row>
    <row r="82" spans="1:20" ht="37.5" customHeight="1">
      <c r="A82" s="68">
        <v>75</v>
      </c>
      <c r="B82" s="73" t="s">
        <v>334</v>
      </c>
      <c r="C82" s="70" t="s">
        <v>210</v>
      </c>
      <c r="D82" s="69" t="s">
        <v>335</v>
      </c>
      <c r="E82" s="18">
        <v>193389.59</v>
      </c>
      <c r="F82" s="18">
        <v>2397</v>
      </c>
      <c r="G82" s="18">
        <v>0</v>
      </c>
      <c r="H82" s="18">
        <f t="shared" si="5"/>
        <v>195786.59</v>
      </c>
      <c r="I82" s="18">
        <v>193389.59</v>
      </c>
      <c r="J82" s="18">
        <v>2397</v>
      </c>
      <c r="K82" s="18">
        <v>0</v>
      </c>
      <c r="L82" s="18">
        <f t="shared" si="6"/>
        <v>195786.59</v>
      </c>
      <c r="M82" s="18">
        <v>193389.59000000005</v>
      </c>
      <c r="N82" s="18">
        <v>2398.29</v>
      </c>
      <c r="O82" s="18">
        <v>0</v>
      </c>
      <c r="P82" s="18">
        <f t="shared" si="7"/>
        <v>195787.88000000006</v>
      </c>
      <c r="Q82" s="71">
        <f t="shared" si="8"/>
        <v>580168.77</v>
      </c>
      <c r="R82" s="71">
        <f t="shared" si="8"/>
        <v>7192.29</v>
      </c>
      <c r="S82" s="71">
        <f t="shared" si="8"/>
        <v>0</v>
      </c>
      <c r="T82" s="71">
        <f t="shared" si="8"/>
        <v>587361.06000000006</v>
      </c>
    </row>
    <row r="83" spans="1:20" ht="30.75">
      <c r="A83" s="68">
        <v>76</v>
      </c>
      <c r="B83" s="69" t="s">
        <v>336</v>
      </c>
      <c r="C83" s="70" t="s">
        <v>195</v>
      </c>
      <c r="D83" s="69" t="s">
        <v>337</v>
      </c>
      <c r="E83" s="18">
        <v>74403.77</v>
      </c>
      <c r="F83" s="18">
        <v>0</v>
      </c>
      <c r="G83" s="18">
        <v>0</v>
      </c>
      <c r="H83" s="18">
        <f t="shared" si="5"/>
        <v>74403.77</v>
      </c>
      <c r="I83" s="18">
        <v>77365.77</v>
      </c>
      <c r="J83" s="18">
        <v>0</v>
      </c>
      <c r="K83" s="18">
        <v>0</v>
      </c>
      <c r="L83" s="18">
        <f t="shared" si="6"/>
        <v>77365.77</v>
      </c>
      <c r="M83" s="18">
        <v>77365.759999999966</v>
      </c>
      <c r="N83" s="18">
        <v>0</v>
      </c>
      <c r="O83" s="18">
        <v>0</v>
      </c>
      <c r="P83" s="18">
        <f t="shared" si="7"/>
        <v>77365.759999999966</v>
      </c>
      <c r="Q83" s="71">
        <f t="shared" si="8"/>
        <v>229135.3</v>
      </c>
      <c r="R83" s="71">
        <f t="shared" si="8"/>
        <v>0</v>
      </c>
      <c r="S83" s="71">
        <f t="shared" si="8"/>
        <v>0</v>
      </c>
      <c r="T83" s="71">
        <f t="shared" si="8"/>
        <v>229135.3</v>
      </c>
    </row>
    <row r="84" spans="1:20" ht="15.75">
      <c r="A84" s="68">
        <v>77</v>
      </c>
      <c r="B84" s="69" t="s">
        <v>338</v>
      </c>
      <c r="C84" s="70" t="s">
        <v>195</v>
      </c>
      <c r="D84" s="69" t="s">
        <v>339</v>
      </c>
      <c r="E84" s="18">
        <v>53400.59</v>
      </c>
      <c r="F84" s="18">
        <v>0</v>
      </c>
      <c r="G84" s="18">
        <v>0</v>
      </c>
      <c r="H84" s="18">
        <f t="shared" si="5"/>
        <v>53400.59</v>
      </c>
      <c r="I84" s="18">
        <v>53400.59</v>
      </c>
      <c r="J84" s="18">
        <v>0</v>
      </c>
      <c r="K84" s="18">
        <v>0</v>
      </c>
      <c r="L84" s="18">
        <f t="shared" si="6"/>
        <v>53400.59</v>
      </c>
      <c r="M84" s="18">
        <v>53400.580000000016</v>
      </c>
      <c r="N84" s="18">
        <v>0</v>
      </c>
      <c r="O84" s="18">
        <v>0</v>
      </c>
      <c r="P84" s="18">
        <f t="shared" si="7"/>
        <v>53400.580000000016</v>
      </c>
      <c r="Q84" s="71">
        <f t="shared" si="8"/>
        <v>160201.76</v>
      </c>
      <c r="R84" s="71">
        <f t="shared" si="8"/>
        <v>0</v>
      </c>
      <c r="S84" s="71">
        <f t="shared" si="8"/>
        <v>0</v>
      </c>
      <c r="T84" s="71">
        <f t="shared" si="8"/>
        <v>160201.76</v>
      </c>
    </row>
    <row r="85" spans="1:20" ht="15.75">
      <c r="A85" s="68">
        <v>78</v>
      </c>
      <c r="B85" s="69" t="s">
        <v>340</v>
      </c>
      <c r="C85" s="70" t="s">
        <v>200</v>
      </c>
      <c r="D85" s="74" t="s">
        <v>341</v>
      </c>
      <c r="E85" s="18">
        <v>0</v>
      </c>
      <c r="F85" s="18">
        <v>0</v>
      </c>
      <c r="G85" s="18">
        <v>10807</v>
      </c>
      <c r="H85" s="18">
        <f t="shared" si="5"/>
        <v>10807</v>
      </c>
      <c r="I85" s="18">
        <v>0</v>
      </c>
      <c r="J85" s="18">
        <v>0</v>
      </c>
      <c r="K85" s="18">
        <v>10807</v>
      </c>
      <c r="L85" s="18">
        <f t="shared" si="6"/>
        <v>10807</v>
      </c>
      <c r="M85" s="18">
        <v>0</v>
      </c>
      <c r="N85" s="18">
        <v>0</v>
      </c>
      <c r="O85" s="18">
        <v>10805.779999999999</v>
      </c>
      <c r="P85" s="18">
        <f t="shared" si="7"/>
        <v>10805.779999999999</v>
      </c>
      <c r="Q85" s="71">
        <f t="shared" si="8"/>
        <v>0</v>
      </c>
      <c r="R85" s="71">
        <f t="shared" si="8"/>
        <v>0</v>
      </c>
      <c r="S85" s="71">
        <f t="shared" si="8"/>
        <v>32419.78</v>
      </c>
      <c r="T85" s="71">
        <f t="shared" si="8"/>
        <v>32419.78</v>
      </c>
    </row>
    <row r="86" spans="1:20" ht="15.75">
      <c r="A86" s="68">
        <v>79</v>
      </c>
      <c r="B86" s="73" t="s">
        <v>342</v>
      </c>
      <c r="C86" s="72" t="s">
        <v>200</v>
      </c>
      <c r="D86" s="69" t="s">
        <v>343</v>
      </c>
      <c r="E86" s="18">
        <v>0</v>
      </c>
      <c r="F86" s="18">
        <v>0</v>
      </c>
      <c r="G86" s="18">
        <v>49817</v>
      </c>
      <c r="H86" s="18">
        <f t="shared" si="5"/>
        <v>49817</v>
      </c>
      <c r="I86" s="18">
        <v>0</v>
      </c>
      <c r="J86" s="18">
        <v>0</v>
      </c>
      <c r="K86" s="18">
        <v>49817</v>
      </c>
      <c r="L86" s="18">
        <f t="shared" si="6"/>
        <v>49817</v>
      </c>
      <c r="M86" s="18">
        <v>0</v>
      </c>
      <c r="N86" s="18">
        <v>0</v>
      </c>
      <c r="O86" s="18">
        <v>49817.179999999993</v>
      </c>
      <c r="P86" s="18">
        <f t="shared" si="7"/>
        <v>49817.179999999993</v>
      </c>
      <c r="Q86" s="71">
        <f t="shared" si="8"/>
        <v>0</v>
      </c>
      <c r="R86" s="71">
        <f t="shared" si="8"/>
        <v>0</v>
      </c>
      <c r="S86" s="71">
        <f t="shared" si="8"/>
        <v>149451.18</v>
      </c>
      <c r="T86" s="71">
        <f t="shared" si="8"/>
        <v>149451.18</v>
      </c>
    </row>
    <row r="87" spans="1:20" ht="15.75">
      <c r="A87" s="68">
        <v>80</v>
      </c>
      <c r="B87" s="73" t="s">
        <v>344</v>
      </c>
      <c r="C87" s="70" t="s">
        <v>195</v>
      </c>
      <c r="D87" s="69" t="s">
        <v>345</v>
      </c>
      <c r="E87" s="18">
        <v>293183.2</v>
      </c>
      <c r="F87" s="18">
        <v>0</v>
      </c>
      <c r="G87" s="18">
        <v>0</v>
      </c>
      <c r="H87" s="18">
        <f t="shared" si="5"/>
        <v>293183.2</v>
      </c>
      <c r="I87" s="18">
        <v>293183.2</v>
      </c>
      <c r="J87" s="18">
        <v>0</v>
      </c>
      <c r="K87" s="18">
        <v>0</v>
      </c>
      <c r="L87" s="18">
        <f t="shared" si="6"/>
        <v>293183.2</v>
      </c>
      <c r="M87" s="18">
        <v>293183.18999999989</v>
      </c>
      <c r="N87" s="18">
        <v>0</v>
      </c>
      <c r="O87" s="18">
        <v>0</v>
      </c>
      <c r="P87" s="18">
        <f t="shared" si="7"/>
        <v>293183.18999999989</v>
      </c>
      <c r="Q87" s="71">
        <f t="shared" si="8"/>
        <v>879549.58999999985</v>
      </c>
      <c r="R87" s="71">
        <f t="shared" si="8"/>
        <v>0</v>
      </c>
      <c r="S87" s="71">
        <f t="shared" si="8"/>
        <v>0</v>
      </c>
      <c r="T87" s="71">
        <f t="shared" si="8"/>
        <v>879549.58999999985</v>
      </c>
    </row>
    <row r="88" spans="1:20" ht="15.75">
      <c r="A88" s="68">
        <v>81</v>
      </c>
      <c r="B88" s="73" t="s">
        <v>346</v>
      </c>
      <c r="C88" s="70" t="s">
        <v>190</v>
      </c>
      <c r="D88" s="69" t="s">
        <v>347</v>
      </c>
      <c r="E88" s="18">
        <v>79477.960000000006</v>
      </c>
      <c r="F88" s="18">
        <v>0</v>
      </c>
      <c r="G88" s="18">
        <v>19465</v>
      </c>
      <c r="H88" s="18">
        <f t="shared" si="5"/>
        <v>98942.96</v>
      </c>
      <c r="I88" s="18">
        <v>79477.960000000006</v>
      </c>
      <c r="J88" s="18">
        <v>0</v>
      </c>
      <c r="K88" s="18">
        <v>19465</v>
      </c>
      <c r="L88" s="18">
        <f t="shared" si="6"/>
        <v>98942.96</v>
      </c>
      <c r="M88" s="18">
        <v>79477.959999999977</v>
      </c>
      <c r="N88" s="18">
        <v>0</v>
      </c>
      <c r="O88" s="18">
        <v>19466.150000000001</v>
      </c>
      <c r="P88" s="18">
        <f t="shared" si="7"/>
        <v>98944.109999999986</v>
      </c>
      <c r="Q88" s="71">
        <f t="shared" si="8"/>
        <v>238433.88</v>
      </c>
      <c r="R88" s="71">
        <f t="shared" si="8"/>
        <v>0</v>
      </c>
      <c r="S88" s="71">
        <f t="shared" si="8"/>
        <v>58396.15</v>
      </c>
      <c r="T88" s="71">
        <f t="shared" si="8"/>
        <v>296830.03000000003</v>
      </c>
    </row>
    <row r="89" spans="1:20" ht="30.75">
      <c r="A89" s="68">
        <v>82</v>
      </c>
      <c r="B89" s="69" t="s">
        <v>348</v>
      </c>
      <c r="C89" s="70" t="s">
        <v>210</v>
      </c>
      <c r="D89" s="69" t="s">
        <v>349</v>
      </c>
      <c r="E89" s="18">
        <v>104004.74</v>
      </c>
      <c r="F89" s="18">
        <v>1438</v>
      </c>
      <c r="G89" s="18">
        <v>0</v>
      </c>
      <c r="H89" s="18">
        <f t="shared" si="5"/>
        <v>105442.74</v>
      </c>
      <c r="I89" s="18">
        <v>104004.74</v>
      </c>
      <c r="J89" s="18">
        <v>1438</v>
      </c>
      <c r="K89" s="18">
        <v>0</v>
      </c>
      <c r="L89" s="18">
        <f t="shared" si="6"/>
        <v>105442.74</v>
      </c>
      <c r="M89" s="18">
        <v>104004.73999999998</v>
      </c>
      <c r="N89" s="18">
        <v>1439.38</v>
      </c>
      <c r="O89" s="18">
        <v>0</v>
      </c>
      <c r="P89" s="18">
        <f t="shared" si="7"/>
        <v>105444.11999999998</v>
      </c>
      <c r="Q89" s="71">
        <f t="shared" si="8"/>
        <v>312014.21999999997</v>
      </c>
      <c r="R89" s="71">
        <f t="shared" si="8"/>
        <v>4315.38</v>
      </c>
      <c r="S89" s="71">
        <f t="shared" si="8"/>
        <v>0</v>
      </c>
      <c r="T89" s="71">
        <f t="shared" si="8"/>
        <v>316329.59999999998</v>
      </c>
    </row>
    <row r="90" spans="1:20" ht="30.75">
      <c r="A90" s="68">
        <v>83</v>
      </c>
      <c r="B90" s="69" t="s">
        <v>350</v>
      </c>
      <c r="C90" s="70" t="s">
        <v>195</v>
      </c>
      <c r="D90" s="69" t="s">
        <v>351</v>
      </c>
      <c r="E90" s="18">
        <v>69157.25</v>
      </c>
      <c r="F90" s="18">
        <v>0</v>
      </c>
      <c r="G90" s="18">
        <v>0</v>
      </c>
      <c r="H90" s="18">
        <f t="shared" si="5"/>
        <v>69157.25</v>
      </c>
      <c r="I90" s="18">
        <v>69690.05</v>
      </c>
      <c r="J90" s="18">
        <v>0</v>
      </c>
      <c r="K90" s="18">
        <v>0</v>
      </c>
      <c r="L90" s="18">
        <f t="shared" si="6"/>
        <v>69690.05</v>
      </c>
      <c r="M90" s="18">
        <v>69690.059999999983</v>
      </c>
      <c r="N90" s="18">
        <v>0</v>
      </c>
      <c r="O90" s="18">
        <v>0</v>
      </c>
      <c r="P90" s="18">
        <f t="shared" si="7"/>
        <v>69690.059999999983</v>
      </c>
      <c r="Q90" s="71">
        <f t="shared" si="8"/>
        <v>208537.36</v>
      </c>
      <c r="R90" s="71">
        <f t="shared" si="8"/>
        <v>0</v>
      </c>
      <c r="S90" s="71">
        <f t="shared" si="8"/>
        <v>0</v>
      </c>
      <c r="T90" s="71">
        <f t="shared" si="8"/>
        <v>208537.36</v>
      </c>
    </row>
    <row r="91" spans="1:20" ht="15.75">
      <c r="A91" s="68">
        <v>84</v>
      </c>
      <c r="B91" s="73" t="s">
        <v>352</v>
      </c>
      <c r="C91" s="70" t="s">
        <v>230</v>
      </c>
      <c r="D91" s="69" t="s">
        <v>133</v>
      </c>
      <c r="E91" s="18">
        <v>66321.960000000006</v>
      </c>
      <c r="F91" s="18">
        <v>906</v>
      </c>
      <c r="G91" s="18">
        <v>0</v>
      </c>
      <c r="H91" s="18">
        <f t="shared" si="5"/>
        <v>67227.960000000006</v>
      </c>
      <c r="I91" s="18">
        <v>66321.960000000006</v>
      </c>
      <c r="J91" s="18">
        <v>906</v>
      </c>
      <c r="K91" s="18">
        <v>0</v>
      </c>
      <c r="L91" s="18">
        <f t="shared" si="6"/>
        <v>67227.960000000006</v>
      </c>
      <c r="M91" s="18">
        <v>66321.959999999977</v>
      </c>
      <c r="N91" s="18">
        <v>906.26000000000022</v>
      </c>
      <c r="O91" s="18">
        <v>0</v>
      </c>
      <c r="P91" s="18">
        <f t="shared" si="7"/>
        <v>67228.219999999972</v>
      </c>
      <c r="Q91" s="71">
        <f t="shared" si="8"/>
        <v>198965.88</v>
      </c>
      <c r="R91" s="71">
        <f t="shared" si="8"/>
        <v>2718.26</v>
      </c>
      <c r="S91" s="71">
        <f t="shared" si="8"/>
        <v>0</v>
      </c>
      <c r="T91" s="71">
        <f t="shared" si="8"/>
        <v>201684.13999999998</v>
      </c>
    </row>
    <row r="92" spans="1:20" ht="30.75">
      <c r="A92" s="68">
        <v>85</v>
      </c>
      <c r="B92" s="73" t="s">
        <v>353</v>
      </c>
      <c r="C92" s="70" t="s">
        <v>230</v>
      </c>
      <c r="D92" s="69" t="s">
        <v>354</v>
      </c>
      <c r="E92" s="18">
        <v>83383.11</v>
      </c>
      <c r="F92" s="18">
        <v>2376</v>
      </c>
      <c r="G92" s="18">
        <v>0</v>
      </c>
      <c r="H92" s="18">
        <f t="shared" si="5"/>
        <v>85759.11</v>
      </c>
      <c r="I92" s="18">
        <v>83383.11</v>
      </c>
      <c r="J92" s="18">
        <v>2376</v>
      </c>
      <c r="K92" s="18">
        <v>0</v>
      </c>
      <c r="L92" s="18">
        <f t="shared" si="6"/>
        <v>85759.11</v>
      </c>
      <c r="M92" s="18">
        <v>83383.119999999981</v>
      </c>
      <c r="N92" s="18">
        <v>2376.83</v>
      </c>
      <c r="O92" s="18">
        <v>0</v>
      </c>
      <c r="P92" s="18">
        <f t="shared" si="7"/>
        <v>85759.949999999983</v>
      </c>
      <c r="Q92" s="71">
        <f t="shared" si="8"/>
        <v>250149.33999999997</v>
      </c>
      <c r="R92" s="71">
        <f t="shared" si="8"/>
        <v>7128.83</v>
      </c>
      <c r="S92" s="71">
        <f t="shared" si="8"/>
        <v>0</v>
      </c>
      <c r="T92" s="71">
        <f t="shared" si="8"/>
        <v>257278.16999999998</v>
      </c>
    </row>
    <row r="93" spans="1:20" ht="15.75">
      <c r="A93" s="68">
        <v>86</v>
      </c>
      <c r="B93" s="73" t="s">
        <v>355</v>
      </c>
      <c r="C93" s="70" t="s">
        <v>230</v>
      </c>
      <c r="D93" s="69" t="s">
        <v>356</v>
      </c>
      <c r="E93" s="18">
        <v>102139.67</v>
      </c>
      <c r="F93" s="18">
        <v>1488</v>
      </c>
      <c r="G93" s="18">
        <v>0</v>
      </c>
      <c r="H93" s="18">
        <f t="shared" si="5"/>
        <v>103627.67</v>
      </c>
      <c r="I93" s="18">
        <v>102139.67</v>
      </c>
      <c r="J93" s="18">
        <v>1488</v>
      </c>
      <c r="K93" s="18">
        <v>0</v>
      </c>
      <c r="L93" s="18">
        <f t="shared" si="6"/>
        <v>103627.67</v>
      </c>
      <c r="M93" s="18">
        <v>102139.66000000002</v>
      </c>
      <c r="N93" s="18">
        <v>1487.4499999999998</v>
      </c>
      <c r="O93" s="18">
        <v>0</v>
      </c>
      <c r="P93" s="18">
        <f t="shared" si="7"/>
        <v>103627.11000000002</v>
      </c>
      <c r="Q93" s="71">
        <f t="shared" si="8"/>
        <v>306419</v>
      </c>
      <c r="R93" s="71">
        <f t="shared" si="8"/>
        <v>4463.45</v>
      </c>
      <c r="S93" s="71">
        <f t="shared" si="8"/>
        <v>0</v>
      </c>
      <c r="T93" s="71">
        <f t="shared" si="8"/>
        <v>310882.45</v>
      </c>
    </row>
    <row r="94" spans="1:20" ht="15.75">
      <c r="A94" s="68">
        <v>87</v>
      </c>
      <c r="B94" s="73" t="s">
        <v>357</v>
      </c>
      <c r="C94" s="70" t="s">
        <v>214</v>
      </c>
      <c r="D94" s="69" t="s">
        <v>358</v>
      </c>
      <c r="E94" s="18">
        <v>0</v>
      </c>
      <c r="F94" s="18">
        <v>2236</v>
      </c>
      <c r="G94" s="18">
        <v>0</v>
      </c>
      <c r="H94" s="18">
        <f t="shared" si="5"/>
        <v>2236</v>
      </c>
      <c r="I94" s="18">
        <v>0</v>
      </c>
      <c r="J94" s="18">
        <v>2236</v>
      </c>
      <c r="K94" s="18">
        <v>0</v>
      </c>
      <c r="L94" s="18">
        <f t="shared" si="6"/>
        <v>2236</v>
      </c>
      <c r="M94" s="18">
        <v>0</v>
      </c>
      <c r="N94" s="18">
        <v>2235.87</v>
      </c>
      <c r="O94" s="18">
        <v>0</v>
      </c>
      <c r="P94" s="18">
        <f t="shared" si="7"/>
        <v>2235.87</v>
      </c>
      <c r="Q94" s="71">
        <f t="shared" si="8"/>
        <v>0</v>
      </c>
      <c r="R94" s="71">
        <f t="shared" si="8"/>
        <v>6707.87</v>
      </c>
      <c r="S94" s="71">
        <f t="shared" si="8"/>
        <v>0</v>
      </c>
      <c r="T94" s="71">
        <f t="shared" si="8"/>
        <v>6707.87</v>
      </c>
    </row>
    <row r="95" spans="1:20" ht="15.75">
      <c r="A95" s="68">
        <v>88</v>
      </c>
      <c r="B95" s="73" t="s">
        <v>359</v>
      </c>
      <c r="C95" s="70" t="s">
        <v>200</v>
      </c>
      <c r="D95" s="69" t="s">
        <v>360</v>
      </c>
      <c r="E95" s="18">
        <v>0</v>
      </c>
      <c r="F95" s="18">
        <v>0</v>
      </c>
      <c r="G95" s="18">
        <v>132886</v>
      </c>
      <c r="H95" s="18">
        <f t="shared" si="5"/>
        <v>132886</v>
      </c>
      <c r="I95" s="18">
        <v>0</v>
      </c>
      <c r="J95" s="18">
        <v>0</v>
      </c>
      <c r="K95" s="18">
        <v>132886</v>
      </c>
      <c r="L95" s="18">
        <f t="shared" si="6"/>
        <v>132886</v>
      </c>
      <c r="M95" s="18">
        <v>0</v>
      </c>
      <c r="N95" s="18">
        <v>0</v>
      </c>
      <c r="O95" s="18">
        <v>132885.07</v>
      </c>
      <c r="P95" s="18">
        <f t="shared" si="7"/>
        <v>132885.07</v>
      </c>
      <c r="Q95" s="71">
        <f t="shared" si="8"/>
        <v>0</v>
      </c>
      <c r="R95" s="71">
        <f t="shared" si="8"/>
        <v>0</v>
      </c>
      <c r="S95" s="71">
        <f t="shared" si="8"/>
        <v>398657.07</v>
      </c>
      <c r="T95" s="71">
        <f t="shared" si="8"/>
        <v>398657.07</v>
      </c>
    </row>
    <row r="96" spans="1:20" ht="15.75">
      <c r="A96" s="68">
        <v>89</v>
      </c>
      <c r="B96" s="69" t="s">
        <v>361</v>
      </c>
      <c r="C96" s="70" t="s">
        <v>195</v>
      </c>
      <c r="D96" s="69" t="s">
        <v>362</v>
      </c>
      <c r="E96" s="18">
        <v>110597.65</v>
      </c>
      <c r="F96" s="18">
        <v>0</v>
      </c>
      <c r="G96" s="18">
        <v>0</v>
      </c>
      <c r="H96" s="18">
        <f t="shared" si="5"/>
        <v>110597.65</v>
      </c>
      <c r="I96" s="18">
        <v>110597.65</v>
      </c>
      <c r="J96" s="18">
        <v>0</v>
      </c>
      <c r="K96" s="18">
        <v>0</v>
      </c>
      <c r="L96" s="18">
        <f t="shared" si="6"/>
        <v>110597.65</v>
      </c>
      <c r="M96" s="18">
        <v>110597.65000000002</v>
      </c>
      <c r="N96" s="18">
        <v>0</v>
      </c>
      <c r="O96" s="18">
        <v>0</v>
      </c>
      <c r="P96" s="18">
        <f t="shared" si="7"/>
        <v>110597.65000000002</v>
      </c>
      <c r="Q96" s="71">
        <f t="shared" si="8"/>
        <v>331792.95</v>
      </c>
      <c r="R96" s="71">
        <f t="shared" si="8"/>
        <v>0</v>
      </c>
      <c r="S96" s="71">
        <f t="shared" si="8"/>
        <v>0</v>
      </c>
      <c r="T96" s="71">
        <f t="shared" si="8"/>
        <v>331792.95</v>
      </c>
    </row>
    <row r="97" spans="1:20" ht="15.75">
      <c r="A97" s="68">
        <v>90</v>
      </c>
      <c r="B97" s="73" t="s">
        <v>363</v>
      </c>
      <c r="C97" s="75" t="s">
        <v>195</v>
      </c>
      <c r="D97" s="69" t="s">
        <v>364</v>
      </c>
      <c r="E97" s="18">
        <v>86157.47</v>
      </c>
      <c r="F97" s="18">
        <v>0</v>
      </c>
      <c r="G97" s="18">
        <v>0</v>
      </c>
      <c r="H97" s="18">
        <f t="shared" si="5"/>
        <v>86157.47</v>
      </c>
      <c r="I97" s="18">
        <v>86157.47</v>
      </c>
      <c r="J97" s="18">
        <v>0</v>
      </c>
      <c r="K97" s="18">
        <v>0</v>
      </c>
      <c r="L97" s="18">
        <f t="shared" si="6"/>
        <v>86157.47</v>
      </c>
      <c r="M97" s="18">
        <v>86157.459999999992</v>
      </c>
      <c r="N97" s="18">
        <v>0</v>
      </c>
      <c r="O97" s="18">
        <v>0</v>
      </c>
      <c r="P97" s="18">
        <f t="shared" si="7"/>
        <v>86157.459999999992</v>
      </c>
      <c r="Q97" s="71">
        <f t="shared" si="8"/>
        <v>258472.4</v>
      </c>
      <c r="R97" s="71">
        <f t="shared" si="8"/>
        <v>0</v>
      </c>
      <c r="S97" s="71">
        <f t="shared" si="8"/>
        <v>0</v>
      </c>
      <c r="T97" s="71">
        <f t="shared" si="8"/>
        <v>258472.4</v>
      </c>
    </row>
    <row r="98" spans="1:20" ht="30.75">
      <c r="A98" s="68">
        <v>91</v>
      </c>
      <c r="B98" s="69" t="s">
        <v>365</v>
      </c>
      <c r="C98" s="70" t="s">
        <v>200</v>
      </c>
      <c r="D98" s="69" t="s">
        <v>130</v>
      </c>
      <c r="E98" s="18">
        <v>0</v>
      </c>
      <c r="F98" s="18">
        <v>0</v>
      </c>
      <c r="G98" s="18">
        <v>7884</v>
      </c>
      <c r="H98" s="18">
        <f t="shared" si="5"/>
        <v>7884</v>
      </c>
      <c r="I98" s="18">
        <v>0</v>
      </c>
      <c r="J98" s="18">
        <v>0</v>
      </c>
      <c r="K98" s="18">
        <v>7884</v>
      </c>
      <c r="L98" s="18">
        <f t="shared" si="6"/>
        <v>7884</v>
      </c>
      <c r="M98" s="18">
        <v>0</v>
      </c>
      <c r="N98" s="18">
        <v>0</v>
      </c>
      <c r="O98" s="18">
        <v>7883.7400000000016</v>
      </c>
      <c r="P98" s="18">
        <f t="shared" si="7"/>
        <v>7883.7400000000016</v>
      </c>
      <c r="Q98" s="71">
        <f t="shared" si="8"/>
        <v>0</v>
      </c>
      <c r="R98" s="71">
        <f t="shared" si="8"/>
        <v>0</v>
      </c>
      <c r="S98" s="71">
        <f t="shared" si="8"/>
        <v>23651.74</v>
      </c>
      <c r="T98" s="71">
        <f t="shared" si="8"/>
        <v>23651.74</v>
      </c>
    </row>
    <row r="99" spans="1:20" ht="15.75">
      <c r="A99" s="68">
        <v>92</v>
      </c>
      <c r="B99" s="69" t="s">
        <v>366</v>
      </c>
      <c r="C99" s="70" t="s">
        <v>200</v>
      </c>
      <c r="D99" s="69" t="s">
        <v>367</v>
      </c>
      <c r="E99" s="18">
        <v>0</v>
      </c>
      <c r="F99" s="18">
        <v>0</v>
      </c>
      <c r="G99" s="18">
        <v>32748</v>
      </c>
      <c r="H99" s="18">
        <f t="shared" si="5"/>
        <v>32748</v>
      </c>
      <c r="I99" s="18">
        <v>0</v>
      </c>
      <c r="J99" s="18">
        <v>0</v>
      </c>
      <c r="K99" s="18">
        <v>32748</v>
      </c>
      <c r="L99" s="18">
        <f t="shared" si="6"/>
        <v>32748</v>
      </c>
      <c r="M99" s="18">
        <v>0</v>
      </c>
      <c r="N99" s="18">
        <v>0</v>
      </c>
      <c r="O99" s="18">
        <v>32746.58</v>
      </c>
      <c r="P99" s="18">
        <f t="shared" si="7"/>
        <v>32746.58</v>
      </c>
      <c r="Q99" s="71">
        <f t="shared" si="8"/>
        <v>0</v>
      </c>
      <c r="R99" s="71">
        <f t="shared" si="8"/>
        <v>0</v>
      </c>
      <c r="S99" s="71">
        <f t="shared" si="8"/>
        <v>98242.58</v>
      </c>
      <c r="T99" s="71">
        <f t="shared" si="8"/>
        <v>98242.58</v>
      </c>
    </row>
    <row r="100" spans="1:20" ht="30.75">
      <c r="A100" s="68">
        <v>93</v>
      </c>
      <c r="B100" s="73" t="s">
        <v>368</v>
      </c>
      <c r="C100" s="75" t="s">
        <v>195</v>
      </c>
      <c r="D100" s="69" t="s">
        <v>140</v>
      </c>
      <c r="E100" s="18">
        <v>94713.16</v>
      </c>
      <c r="F100" s="18">
        <v>0</v>
      </c>
      <c r="G100" s="18">
        <v>0</v>
      </c>
      <c r="H100" s="18">
        <f t="shared" si="5"/>
        <v>94713.16</v>
      </c>
      <c r="I100" s="18">
        <v>94713.16</v>
      </c>
      <c r="J100" s="18">
        <v>0</v>
      </c>
      <c r="K100" s="18">
        <v>0</v>
      </c>
      <c r="L100" s="18">
        <f t="shared" si="6"/>
        <v>94713.16</v>
      </c>
      <c r="M100" s="18">
        <v>94713.149999999965</v>
      </c>
      <c r="N100" s="18">
        <v>0</v>
      </c>
      <c r="O100" s="18">
        <v>0</v>
      </c>
      <c r="P100" s="18">
        <f t="shared" si="7"/>
        <v>94713.149999999965</v>
      </c>
      <c r="Q100" s="71">
        <f t="shared" si="8"/>
        <v>284139.46999999997</v>
      </c>
      <c r="R100" s="71">
        <f t="shared" si="8"/>
        <v>0</v>
      </c>
      <c r="S100" s="71">
        <f t="shared" si="8"/>
        <v>0</v>
      </c>
      <c r="T100" s="71">
        <f t="shared" si="8"/>
        <v>284139.46999999997</v>
      </c>
    </row>
    <row r="101" spans="1:20" ht="30.75">
      <c r="A101" s="68">
        <v>94</v>
      </c>
      <c r="B101" s="73" t="s">
        <v>369</v>
      </c>
      <c r="C101" s="75" t="s">
        <v>192</v>
      </c>
      <c r="D101" s="69" t="s">
        <v>41</v>
      </c>
      <c r="E101" s="18">
        <v>124778.82</v>
      </c>
      <c r="F101" s="18">
        <v>3067</v>
      </c>
      <c r="G101" s="18">
        <v>14698</v>
      </c>
      <c r="H101" s="18">
        <f t="shared" si="5"/>
        <v>142543.82</v>
      </c>
      <c r="I101" s="18">
        <v>124778.82</v>
      </c>
      <c r="J101" s="18">
        <v>3067</v>
      </c>
      <c r="K101" s="18">
        <v>14698</v>
      </c>
      <c r="L101" s="18">
        <f t="shared" si="6"/>
        <v>142543.82</v>
      </c>
      <c r="M101" s="18">
        <v>124778.81</v>
      </c>
      <c r="N101" s="18">
        <v>3067.8999999999996</v>
      </c>
      <c r="O101" s="18">
        <v>14697.61</v>
      </c>
      <c r="P101" s="18">
        <f t="shared" si="7"/>
        <v>142544.32000000001</v>
      </c>
      <c r="Q101" s="71">
        <f t="shared" si="8"/>
        <v>374336.45</v>
      </c>
      <c r="R101" s="71">
        <f t="shared" si="8"/>
        <v>9201.9</v>
      </c>
      <c r="S101" s="71">
        <f t="shared" si="8"/>
        <v>44093.61</v>
      </c>
      <c r="T101" s="71">
        <f t="shared" si="8"/>
        <v>427631.96</v>
      </c>
    </row>
    <row r="102" spans="1:20" ht="15.75">
      <c r="A102" s="68">
        <v>95</v>
      </c>
      <c r="B102" s="73" t="s">
        <v>370</v>
      </c>
      <c r="C102" s="75" t="s">
        <v>195</v>
      </c>
      <c r="D102" s="73" t="s">
        <v>371</v>
      </c>
      <c r="E102" s="18">
        <v>60928.43</v>
      </c>
      <c r="F102" s="18">
        <v>0</v>
      </c>
      <c r="G102" s="18">
        <v>0</v>
      </c>
      <c r="H102" s="18">
        <f t="shared" si="5"/>
        <v>60928.43</v>
      </c>
      <c r="I102" s="18">
        <v>60928.43</v>
      </c>
      <c r="J102" s="18">
        <v>0</v>
      </c>
      <c r="K102" s="18">
        <v>0</v>
      </c>
      <c r="L102" s="18">
        <f t="shared" si="6"/>
        <v>60928.43</v>
      </c>
      <c r="M102" s="18">
        <v>60928.430000000015</v>
      </c>
      <c r="N102" s="18">
        <v>0</v>
      </c>
      <c r="O102" s="18">
        <v>0</v>
      </c>
      <c r="P102" s="18">
        <f t="shared" si="7"/>
        <v>60928.430000000015</v>
      </c>
      <c r="Q102" s="71">
        <f t="shared" si="8"/>
        <v>182785.29</v>
      </c>
      <c r="R102" s="71">
        <f t="shared" si="8"/>
        <v>0</v>
      </c>
      <c r="S102" s="71">
        <f t="shared" si="8"/>
        <v>0</v>
      </c>
      <c r="T102" s="71">
        <f t="shared" si="8"/>
        <v>182785.29</v>
      </c>
    </row>
    <row r="103" spans="1:20" ht="30.75">
      <c r="A103" s="68">
        <v>96</v>
      </c>
      <c r="B103" s="73" t="s">
        <v>372</v>
      </c>
      <c r="C103" s="75" t="s">
        <v>200</v>
      </c>
      <c r="D103" s="69" t="s">
        <v>373</v>
      </c>
      <c r="E103" s="18">
        <v>0</v>
      </c>
      <c r="F103" s="18">
        <v>0</v>
      </c>
      <c r="G103" s="18">
        <v>12727</v>
      </c>
      <c r="H103" s="18">
        <f t="shared" si="5"/>
        <v>12727</v>
      </c>
      <c r="I103" s="18">
        <v>0</v>
      </c>
      <c r="J103" s="18">
        <v>0</v>
      </c>
      <c r="K103" s="18">
        <v>12727</v>
      </c>
      <c r="L103" s="18">
        <f t="shared" si="6"/>
        <v>12727</v>
      </c>
      <c r="M103" s="18">
        <v>0</v>
      </c>
      <c r="N103" s="18">
        <v>0</v>
      </c>
      <c r="O103" s="18">
        <v>12726.669999999998</v>
      </c>
      <c r="P103" s="18">
        <f t="shared" si="7"/>
        <v>12726.669999999998</v>
      </c>
      <c r="Q103" s="71">
        <f t="shared" si="8"/>
        <v>0</v>
      </c>
      <c r="R103" s="71">
        <f t="shared" si="8"/>
        <v>0</v>
      </c>
      <c r="S103" s="71">
        <f t="shared" si="8"/>
        <v>38180.67</v>
      </c>
      <c r="T103" s="71">
        <f t="shared" si="8"/>
        <v>38180.67</v>
      </c>
    </row>
    <row r="104" spans="1:20" ht="15.75">
      <c r="A104" s="68">
        <v>97</v>
      </c>
      <c r="B104" s="73" t="s">
        <v>374</v>
      </c>
      <c r="C104" s="75" t="s">
        <v>200</v>
      </c>
      <c r="D104" s="69" t="s">
        <v>375</v>
      </c>
      <c r="E104" s="18">
        <v>0</v>
      </c>
      <c r="F104" s="18">
        <v>0</v>
      </c>
      <c r="G104" s="18">
        <v>60288</v>
      </c>
      <c r="H104" s="18">
        <f t="shared" si="5"/>
        <v>60288</v>
      </c>
      <c r="I104" s="18">
        <v>0</v>
      </c>
      <c r="J104" s="18">
        <v>0</v>
      </c>
      <c r="K104" s="18">
        <v>60288</v>
      </c>
      <c r="L104" s="18">
        <f t="shared" si="6"/>
        <v>60288</v>
      </c>
      <c r="M104" s="18">
        <v>0</v>
      </c>
      <c r="N104" s="18">
        <v>0</v>
      </c>
      <c r="O104" s="18">
        <v>60286.570000000007</v>
      </c>
      <c r="P104" s="18">
        <f t="shared" si="7"/>
        <v>60286.570000000007</v>
      </c>
      <c r="Q104" s="71">
        <f t="shared" si="8"/>
        <v>0</v>
      </c>
      <c r="R104" s="71">
        <f t="shared" si="8"/>
        <v>0</v>
      </c>
      <c r="S104" s="71">
        <f t="shared" si="8"/>
        <v>180862.57</v>
      </c>
      <c r="T104" s="71">
        <f t="shared" si="8"/>
        <v>180862.57</v>
      </c>
    </row>
    <row r="105" spans="1:20" ht="15.75">
      <c r="A105" s="68">
        <v>98</v>
      </c>
      <c r="B105" s="73" t="s">
        <v>376</v>
      </c>
      <c r="C105" s="75" t="s">
        <v>195</v>
      </c>
      <c r="D105" s="69" t="s">
        <v>377</v>
      </c>
      <c r="E105" s="18">
        <v>61979.57</v>
      </c>
      <c r="F105" s="18">
        <v>0</v>
      </c>
      <c r="G105" s="18">
        <v>0</v>
      </c>
      <c r="H105" s="18">
        <f t="shared" si="5"/>
        <v>61979.57</v>
      </c>
      <c r="I105" s="18">
        <v>61979.57</v>
      </c>
      <c r="J105" s="18">
        <v>0</v>
      </c>
      <c r="K105" s="18">
        <v>0</v>
      </c>
      <c r="L105" s="18">
        <f t="shared" si="6"/>
        <v>61979.57</v>
      </c>
      <c r="M105" s="18">
        <v>61979.569999999985</v>
      </c>
      <c r="N105" s="18">
        <v>0</v>
      </c>
      <c r="O105" s="18">
        <v>0</v>
      </c>
      <c r="P105" s="18">
        <f t="shared" si="7"/>
        <v>61979.569999999985</v>
      </c>
      <c r="Q105" s="71">
        <f t="shared" si="8"/>
        <v>185938.71</v>
      </c>
      <c r="R105" s="71">
        <f t="shared" si="8"/>
        <v>0</v>
      </c>
      <c r="S105" s="71">
        <f t="shared" si="8"/>
        <v>0</v>
      </c>
      <c r="T105" s="71">
        <f t="shared" si="8"/>
        <v>185938.71</v>
      </c>
    </row>
    <row r="106" spans="1:20" ht="30.75">
      <c r="A106" s="68">
        <v>99</v>
      </c>
      <c r="B106" s="73" t="s">
        <v>378</v>
      </c>
      <c r="C106" s="75" t="s">
        <v>200</v>
      </c>
      <c r="D106" s="69" t="s">
        <v>379</v>
      </c>
      <c r="E106" s="18">
        <v>0</v>
      </c>
      <c r="F106" s="18">
        <v>0</v>
      </c>
      <c r="G106" s="18">
        <v>400213</v>
      </c>
      <c r="H106" s="18">
        <f t="shared" si="5"/>
        <v>400213</v>
      </c>
      <c r="I106" s="18">
        <v>0</v>
      </c>
      <c r="J106" s="18">
        <v>0</v>
      </c>
      <c r="K106" s="18">
        <v>400213</v>
      </c>
      <c r="L106" s="18">
        <f t="shared" si="6"/>
        <v>400213</v>
      </c>
      <c r="M106" s="18">
        <v>0</v>
      </c>
      <c r="N106" s="18">
        <v>0</v>
      </c>
      <c r="O106" s="18">
        <v>400213.70000000019</v>
      </c>
      <c r="P106" s="18">
        <f t="shared" si="7"/>
        <v>400213.70000000019</v>
      </c>
      <c r="Q106" s="71">
        <f t="shared" si="8"/>
        <v>0</v>
      </c>
      <c r="R106" s="71">
        <f t="shared" si="8"/>
        <v>0</v>
      </c>
      <c r="S106" s="71">
        <f t="shared" si="8"/>
        <v>1200639.7000000002</v>
      </c>
      <c r="T106" s="71">
        <f t="shared" si="8"/>
        <v>1200639.7000000002</v>
      </c>
    </row>
    <row r="107" spans="1:20" ht="30.75">
      <c r="A107" s="68">
        <v>100</v>
      </c>
      <c r="B107" s="73" t="s">
        <v>380</v>
      </c>
      <c r="C107" s="75" t="s">
        <v>200</v>
      </c>
      <c r="D107" s="74" t="s">
        <v>381</v>
      </c>
      <c r="E107" s="18">
        <v>0</v>
      </c>
      <c r="F107" s="18">
        <v>0</v>
      </c>
      <c r="G107" s="18">
        <v>85507</v>
      </c>
      <c r="H107" s="18">
        <f t="shared" si="5"/>
        <v>85507</v>
      </c>
      <c r="I107" s="18">
        <v>0</v>
      </c>
      <c r="J107" s="18">
        <v>0</v>
      </c>
      <c r="K107" s="18">
        <v>85507</v>
      </c>
      <c r="L107" s="18">
        <f t="shared" si="6"/>
        <v>85507</v>
      </c>
      <c r="M107" s="18">
        <v>0</v>
      </c>
      <c r="N107" s="18">
        <v>0</v>
      </c>
      <c r="O107" s="18">
        <v>85506.950000000012</v>
      </c>
      <c r="P107" s="18">
        <f t="shared" si="7"/>
        <v>85506.950000000012</v>
      </c>
      <c r="Q107" s="71">
        <f t="shared" si="8"/>
        <v>0</v>
      </c>
      <c r="R107" s="71">
        <f t="shared" si="8"/>
        <v>0</v>
      </c>
      <c r="S107" s="71">
        <f t="shared" si="8"/>
        <v>256520.95</v>
      </c>
      <c r="T107" s="71">
        <f t="shared" si="8"/>
        <v>256520.95</v>
      </c>
    </row>
    <row r="108" spans="1:20" ht="30.75">
      <c r="A108" s="68">
        <v>101</v>
      </c>
      <c r="B108" s="73" t="s">
        <v>382</v>
      </c>
      <c r="C108" s="73" t="s">
        <v>190</v>
      </c>
      <c r="D108" s="69" t="s">
        <v>383</v>
      </c>
      <c r="E108" s="18">
        <v>92089.49</v>
      </c>
      <c r="F108" s="18">
        <v>0</v>
      </c>
      <c r="G108" s="18">
        <v>18696</v>
      </c>
      <c r="H108" s="18">
        <f t="shared" si="5"/>
        <v>110785.49</v>
      </c>
      <c r="I108" s="18">
        <v>92089.49</v>
      </c>
      <c r="J108" s="18">
        <v>0</v>
      </c>
      <c r="K108" s="18">
        <v>18696</v>
      </c>
      <c r="L108" s="18">
        <f t="shared" si="6"/>
        <v>110785.49</v>
      </c>
      <c r="M108" s="18">
        <v>92089.480000000025</v>
      </c>
      <c r="N108" s="18">
        <v>0</v>
      </c>
      <c r="O108" s="18">
        <v>18696.419999999998</v>
      </c>
      <c r="P108" s="18">
        <f t="shared" si="7"/>
        <v>110785.90000000002</v>
      </c>
      <c r="Q108" s="71">
        <f t="shared" si="8"/>
        <v>276268.46000000002</v>
      </c>
      <c r="R108" s="71">
        <f t="shared" si="8"/>
        <v>0</v>
      </c>
      <c r="S108" s="71">
        <f t="shared" si="8"/>
        <v>56088.42</v>
      </c>
      <c r="T108" s="71">
        <f t="shared" si="8"/>
        <v>332356.88</v>
      </c>
    </row>
    <row r="109" spans="1:20" ht="15.75">
      <c r="A109" s="68">
        <v>102</v>
      </c>
      <c r="B109" s="73" t="s">
        <v>384</v>
      </c>
      <c r="C109" s="73" t="s">
        <v>192</v>
      </c>
      <c r="D109" s="69" t="s">
        <v>385</v>
      </c>
      <c r="E109" s="18">
        <v>235097.61</v>
      </c>
      <c r="F109" s="18">
        <v>28836</v>
      </c>
      <c r="G109" s="18">
        <v>38744</v>
      </c>
      <c r="H109" s="18">
        <f t="shared" si="5"/>
        <v>302677.61</v>
      </c>
      <c r="I109" s="18">
        <v>235097.61</v>
      </c>
      <c r="J109" s="18">
        <v>28836</v>
      </c>
      <c r="K109" s="18">
        <v>38744</v>
      </c>
      <c r="L109" s="18">
        <f t="shared" si="6"/>
        <v>302677.61</v>
      </c>
      <c r="M109" s="18">
        <v>235097.62</v>
      </c>
      <c r="N109" s="18">
        <v>28836.339999999997</v>
      </c>
      <c r="O109" s="18">
        <v>38743.42</v>
      </c>
      <c r="P109" s="18">
        <f t="shared" si="7"/>
        <v>302677.37999999995</v>
      </c>
      <c r="Q109" s="71">
        <f t="shared" si="8"/>
        <v>705292.84</v>
      </c>
      <c r="R109" s="71">
        <f t="shared" si="8"/>
        <v>86508.34</v>
      </c>
      <c r="S109" s="71">
        <f t="shared" si="8"/>
        <v>116231.42</v>
      </c>
      <c r="T109" s="71">
        <f t="shared" si="8"/>
        <v>908032.59999999986</v>
      </c>
    </row>
    <row r="110" spans="1:20" ht="15.75">
      <c r="A110" s="68">
        <v>103</v>
      </c>
      <c r="B110" s="73" t="s">
        <v>386</v>
      </c>
      <c r="C110" s="73" t="s">
        <v>214</v>
      </c>
      <c r="D110" s="69" t="s">
        <v>387</v>
      </c>
      <c r="E110" s="18">
        <v>0</v>
      </c>
      <c r="F110" s="18">
        <v>23669</v>
      </c>
      <c r="G110" s="18">
        <v>0</v>
      </c>
      <c r="H110" s="18">
        <f t="shared" si="5"/>
        <v>23669</v>
      </c>
      <c r="I110" s="18">
        <v>0</v>
      </c>
      <c r="J110" s="18">
        <v>23669</v>
      </c>
      <c r="K110" s="18">
        <v>0</v>
      </c>
      <c r="L110" s="18">
        <f t="shared" si="6"/>
        <v>23669</v>
      </c>
      <c r="M110" s="18">
        <v>0</v>
      </c>
      <c r="N110" s="18">
        <v>23669.949999999997</v>
      </c>
      <c r="O110" s="18">
        <v>0</v>
      </c>
      <c r="P110" s="18">
        <f t="shared" si="7"/>
        <v>23669.949999999997</v>
      </c>
      <c r="Q110" s="71">
        <f t="shared" si="8"/>
        <v>0</v>
      </c>
      <c r="R110" s="71">
        <f t="shared" si="8"/>
        <v>71007.95</v>
      </c>
      <c r="S110" s="71">
        <f t="shared" si="8"/>
        <v>0</v>
      </c>
      <c r="T110" s="71">
        <f t="shared" si="8"/>
        <v>71007.95</v>
      </c>
    </row>
    <row r="111" spans="1:20" ht="15.75">
      <c r="A111" s="68">
        <v>104</v>
      </c>
      <c r="B111" s="73" t="s">
        <v>388</v>
      </c>
      <c r="C111" s="73" t="s">
        <v>195</v>
      </c>
      <c r="D111" s="69" t="s">
        <v>389</v>
      </c>
      <c r="E111" s="18">
        <v>45497.11</v>
      </c>
      <c r="F111" s="18">
        <v>0</v>
      </c>
      <c r="G111" s="18">
        <v>0</v>
      </c>
      <c r="H111" s="18">
        <f t="shared" si="5"/>
        <v>45497.11</v>
      </c>
      <c r="I111" s="18">
        <v>45497.11</v>
      </c>
      <c r="J111" s="18">
        <v>0</v>
      </c>
      <c r="K111" s="18">
        <v>0</v>
      </c>
      <c r="L111" s="18">
        <f t="shared" si="6"/>
        <v>45497.11</v>
      </c>
      <c r="M111" s="18">
        <v>45497.119999999995</v>
      </c>
      <c r="N111" s="18">
        <v>0</v>
      </c>
      <c r="O111" s="18">
        <v>0</v>
      </c>
      <c r="P111" s="18">
        <f t="shared" si="7"/>
        <v>45497.119999999995</v>
      </c>
      <c r="Q111" s="71">
        <f t="shared" si="8"/>
        <v>136491.34</v>
      </c>
      <c r="R111" s="71">
        <f t="shared" si="8"/>
        <v>0</v>
      </c>
      <c r="S111" s="71">
        <f t="shared" si="8"/>
        <v>0</v>
      </c>
      <c r="T111" s="71">
        <f t="shared" si="8"/>
        <v>136491.34</v>
      </c>
    </row>
    <row r="112" spans="1:20" ht="15.75">
      <c r="A112" s="68">
        <v>105</v>
      </c>
      <c r="B112" s="73" t="s">
        <v>390</v>
      </c>
      <c r="C112" s="73" t="s">
        <v>195</v>
      </c>
      <c r="D112" s="69" t="s">
        <v>391</v>
      </c>
      <c r="E112" s="18">
        <v>129857.74</v>
      </c>
      <c r="F112" s="18">
        <v>0</v>
      </c>
      <c r="G112" s="18">
        <v>0</v>
      </c>
      <c r="H112" s="18">
        <f t="shared" si="5"/>
        <v>129857.74</v>
      </c>
      <c r="I112" s="18">
        <v>129857.74</v>
      </c>
      <c r="J112" s="18">
        <v>0</v>
      </c>
      <c r="K112" s="18">
        <v>0</v>
      </c>
      <c r="L112" s="18">
        <f t="shared" si="6"/>
        <v>129857.74</v>
      </c>
      <c r="M112" s="18">
        <v>129857.73000000003</v>
      </c>
      <c r="N112" s="18">
        <v>0</v>
      </c>
      <c r="O112" s="18">
        <v>0</v>
      </c>
      <c r="P112" s="18">
        <f t="shared" si="7"/>
        <v>129857.73000000003</v>
      </c>
      <c r="Q112" s="71">
        <f t="shared" si="8"/>
        <v>389573.21</v>
      </c>
      <c r="R112" s="71">
        <f t="shared" si="8"/>
        <v>0</v>
      </c>
      <c r="S112" s="71">
        <f t="shared" si="8"/>
        <v>0</v>
      </c>
      <c r="T112" s="71">
        <f t="shared" si="8"/>
        <v>389573.21</v>
      </c>
    </row>
    <row r="113" spans="1:20" ht="15.75">
      <c r="A113" s="68">
        <v>106</v>
      </c>
      <c r="B113" s="73" t="s">
        <v>392</v>
      </c>
      <c r="C113" s="73" t="s">
        <v>200</v>
      </c>
      <c r="D113" s="69" t="s">
        <v>393</v>
      </c>
      <c r="E113" s="18">
        <v>0</v>
      </c>
      <c r="F113" s="18">
        <v>0</v>
      </c>
      <c r="G113" s="18">
        <v>109522</v>
      </c>
      <c r="H113" s="18">
        <f t="shared" si="5"/>
        <v>109522</v>
      </c>
      <c r="I113" s="18">
        <v>0</v>
      </c>
      <c r="J113" s="18">
        <v>0</v>
      </c>
      <c r="K113" s="18">
        <v>109522</v>
      </c>
      <c r="L113" s="18">
        <f t="shared" si="6"/>
        <v>109522</v>
      </c>
      <c r="M113" s="18">
        <v>0</v>
      </c>
      <c r="N113" s="18">
        <v>0</v>
      </c>
      <c r="O113" s="18">
        <v>109521.72999999998</v>
      </c>
      <c r="P113" s="18">
        <f t="shared" si="7"/>
        <v>109521.72999999998</v>
      </c>
      <c r="Q113" s="71">
        <f t="shared" si="8"/>
        <v>0</v>
      </c>
      <c r="R113" s="71">
        <f t="shared" si="8"/>
        <v>0</v>
      </c>
      <c r="S113" s="71">
        <f t="shared" si="8"/>
        <v>328565.73</v>
      </c>
      <c r="T113" s="71">
        <f t="shared" si="8"/>
        <v>328565.73</v>
      </c>
    </row>
    <row r="114" spans="1:20" ht="15.75">
      <c r="A114" s="68">
        <v>107</v>
      </c>
      <c r="B114" s="73" t="s">
        <v>394</v>
      </c>
      <c r="C114" s="73" t="s">
        <v>200</v>
      </c>
      <c r="D114" s="73" t="s">
        <v>395</v>
      </c>
      <c r="E114" s="18">
        <v>0</v>
      </c>
      <c r="F114" s="18">
        <v>0</v>
      </c>
      <c r="G114" s="18">
        <v>188350</v>
      </c>
      <c r="H114" s="18">
        <f t="shared" si="5"/>
        <v>188350</v>
      </c>
      <c r="I114" s="18">
        <v>0</v>
      </c>
      <c r="J114" s="18">
        <v>0</v>
      </c>
      <c r="K114" s="18">
        <v>188350</v>
      </c>
      <c r="L114" s="18">
        <f t="shared" si="6"/>
        <v>188350</v>
      </c>
      <c r="M114" s="18">
        <v>0</v>
      </c>
      <c r="N114" s="18">
        <v>0</v>
      </c>
      <c r="O114" s="18">
        <v>188351.11</v>
      </c>
      <c r="P114" s="18">
        <f t="shared" si="7"/>
        <v>188351.11</v>
      </c>
      <c r="Q114" s="71">
        <f t="shared" si="8"/>
        <v>0</v>
      </c>
      <c r="R114" s="71">
        <f t="shared" si="8"/>
        <v>0</v>
      </c>
      <c r="S114" s="71">
        <f t="shared" si="8"/>
        <v>565051.11</v>
      </c>
      <c r="T114" s="71">
        <f t="shared" si="8"/>
        <v>565051.11</v>
      </c>
    </row>
    <row r="115" spans="1:20" ht="15.75">
      <c r="A115" s="68">
        <v>108</v>
      </c>
      <c r="B115" s="73" t="s">
        <v>396</v>
      </c>
      <c r="C115" s="73" t="s">
        <v>200</v>
      </c>
      <c r="D115" s="73" t="s">
        <v>397</v>
      </c>
      <c r="E115" s="18">
        <v>0</v>
      </c>
      <c r="F115" s="18">
        <v>0</v>
      </c>
      <c r="G115" s="18">
        <v>126570.86</v>
      </c>
      <c r="H115" s="18">
        <f t="shared" si="5"/>
        <v>126570.86</v>
      </c>
      <c r="I115" s="18">
        <v>0</v>
      </c>
      <c r="J115" s="18">
        <v>0</v>
      </c>
      <c r="K115" s="18">
        <v>128918</v>
      </c>
      <c r="L115" s="18">
        <f t="shared" si="6"/>
        <v>128918</v>
      </c>
      <c r="M115" s="18">
        <v>0</v>
      </c>
      <c r="N115" s="18">
        <v>0</v>
      </c>
      <c r="O115" s="18">
        <v>128918.78000000003</v>
      </c>
      <c r="P115" s="18">
        <f t="shared" si="7"/>
        <v>128918.78000000003</v>
      </c>
      <c r="Q115" s="71">
        <f t="shared" si="8"/>
        <v>0</v>
      </c>
      <c r="R115" s="71">
        <f t="shared" si="8"/>
        <v>0</v>
      </c>
      <c r="S115" s="71">
        <f t="shared" si="8"/>
        <v>384407.64</v>
      </c>
      <c r="T115" s="71">
        <f t="shared" si="8"/>
        <v>384407.64</v>
      </c>
    </row>
    <row r="116" spans="1:20" ht="15.75">
      <c r="A116" s="68">
        <v>109</v>
      </c>
      <c r="B116" s="73" t="s">
        <v>398</v>
      </c>
      <c r="C116" s="73" t="s">
        <v>200</v>
      </c>
      <c r="D116" s="73" t="s">
        <v>399</v>
      </c>
      <c r="E116" s="18">
        <v>0</v>
      </c>
      <c r="F116" s="18">
        <v>0</v>
      </c>
      <c r="G116" s="18">
        <v>244859</v>
      </c>
      <c r="H116" s="18">
        <f t="shared" si="5"/>
        <v>244859</v>
      </c>
      <c r="I116" s="18">
        <v>0</v>
      </c>
      <c r="J116" s="18">
        <v>0</v>
      </c>
      <c r="K116" s="18">
        <v>244859</v>
      </c>
      <c r="L116" s="18">
        <f t="shared" si="6"/>
        <v>244859</v>
      </c>
      <c r="M116" s="18">
        <v>0</v>
      </c>
      <c r="N116" s="18">
        <v>0</v>
      </c>
      <c r="O116" s="18">
        <v>244858.63</v>
      </c>
      <c r="P116" s="18">
        <f t="shared" si="7"/>
        <v>244858.63</v>
      </c>
      <c r="Q116" s="71">
        <f t="shared" si="8"/>
        <v>0</v>
      </c>
      <c r="R116" s="71">
        <f t="shared" si="8"/>
        <v>0</v>
      </c>
      <c r="S116" s="71">
        <f t="shared" si="8"/>
        <v>734576.63</v>
      </c>
      <c r="T116" s="71">
        <f t="shared" si="8"/>
        <v>734576.63</v>
      </c>
    </row>
    <row r="117" spans="1:20" ht="15.75">
      <c r="A117" s="68">
        <v>110</v>
      </c>
      <c r="B117" s="73" t="s">
        <v>400</v>
      </c>
      <c r="C117" s="73" t="s">
        <v>200</v>
      </c>
      <c r="D117" s="73" t="s">
        <v>401</v>
      </c>
      <c r="E117" s="18">
        <v>0</v>
      </c>
      <c r="F117" s="18">
        <v>0</v>
      </c>
      <c r="G117" s="18">
        <v>141854</v>
      </c>
      <c r="H117" s="18">
        <f t="shared" si="5"/>
        <v>141854</v>
      </c>
      <c r="I117" s="18">
        <v>0</v>
      </c>
      <c r="J117" s="18">
        <v>0</v>
      </c>
      <c r="K117" s="18">
        <v>141854</v>
      </c>
      <c r="L117" s="18">
        <f t="shared" si="6"/>
        <v>141854</v>
      </c>
      <c r="M117" s="18">
        <v>0</v>
      </c>
      <c r="N117" s="18">
        <v>0</v>
      </c>
      <c r="O117" s="18">
        <v>141854.08999999997</v>
      </c>
      <c r="P117" s="18">
        <f t="shared" si="7"/>
        <v>141854.08999999997</v>
      </c>
      <c r="Q117" s="71">
        <f t="shared" si="8"/>
        <v>0</v>
      </c>
      <c r="R117" s="71">
        <f t="shared" si="8"/>
        <v>0</v>
      </c>
      <c r="S117" s="71">
        <f t="shared" si="8"/>
        <v>425562.08999999997</v>
      </c>
      <c r="T117" s="71">
        <f t="shared" si="8"/>
        <v>425562.08999999997</v>
      </c>
    </row>
    <row r="118" spans="1:20" ht="15.75">
      <c r="A118" s="68">
        <v>111</v>
      </c>
      <c r="B118" s="73" t="s">
        <v>402</v>
      </c>
      <c r="C118" s="73" t="s">
        <v>195</v>
      </c>
      <c r="D118" s="73" t="s">
        <v>403</v>
      </c>
      <c r="E118" s="18">
        <v>111512</v>
      </c>
      <c r="F118" s="18">
        <v>0</v>
      </c>
      <c r="G118" s="18">
        <v>0</v>
      </c>
      <c r="H118" s="18">
        <f t="shared" si="5"/>
        <v>111512</v>
      </c>
      <c r="I118" s="18">
        <v>111512</v>
      </c>
      <c r="J118" s="18">
        <v>0</v>
      </c>
      <c r="K118" s="18">
        <v>0</v>
      </c>
      <c r="L118" s="18">
        <f t="shared" si="6"/>
        <v>111512</v>
      </c>
      <c r="M118" s="18">
        <v>111512</v>
      </c>
      <c r="N118" s="18">
        <v>0</v>
      </c>
      <c r="O118" s="18">
        <v>0</v>
      </c>
      <c r="P118" s="18">
        <f t="shared" si="7"/>
        <v>111512</v>
      </c>
      <c r="Q118" s="71">
        <f t="shared" si="8"/>
        <v>334536</v>
      </c>
      <c r="R118" s="71">
        <f t="shared" si="8"/>
        <v>0</v>
      </c>
      <c r="S118" s="71">
        <f t="shared" si="8"/>
        <v>0</v>
      </c>
      <c r="T118" s="71">
        <f t="shared" si="8"/>
        <v>334536</v>
      </c>
    </row>
    <row r="119" spans="1:20" ht="15.75">
      <c r="A119" s="68">
        <v>112</v>
      </c>
      <c r="B119" s="73" t="s">
        <v>404</v>
      </c>
      <c r="C119" s="73" t="s">
        <v>190</v>
      </c>
      <c r="D119" s="73" t="s">
        <v>405</v>
      </c>
      <c r="E119" s="18">
        <v>105378.34</v>
      </c>
      <c r="F119" s="18">
        <v>0</v>
      </c>
      <c r="G119" s="18">
        <v>123969</v>
      </c>
      <c r="H119" s="18">
        <f t="shared" si="5"/>
        <v>229347.34</v>
      </c>
      <c r="I119" s="18">
        <v>105378.34</v>
      </c>
      <c r="J119" s="18">
        <v>0</v>
      </c>
      <c r="K119" s="18">
        <v>123969</v>
      </c>
      <c r="L119" s="18">
        <f t="shared" si="6"/>
        <v>229347.34</v>
      </c>
      <c r="M119" s="18">
        <v>105378.35000000003</v>
      </c>
      <c r="N119" s="18">
        <v>0</v>
      </c>
      <c r="O119" s="18">
        <v>123968.39000000001</v>
      </c>
      <c r="P119" s="18">
        <f t="shared" si="7"/>
        <v>229346.74000000005</v>
      </c>
      <c r="Q119" s="71">
        <f t="shared" si="8"/>
        <v>316135.03000000003</v>
      </c>
      <c r="R119" s="71">
        <f t="shared" si="8"/>
        <v>0</v>
      </c>
      <c r="S119" s="71">
        <f t="shared" si="8"/>
        <v>371906.39</v>
      </c>
      <c r="T119" s="71">
        <f t="shared" si="8"/>
        <v>688041.42</v>
      </c>
    </row>
    <row r="120" spans="1:20" ht="15.75">
      <c r="A120" s="68">
        <v>113</v>
      </c>
      <c r="B120" s="73" t="s">
        <v>406</v>
      </c>
      <c r="C120" s="73" t="s">
        <v>195</v>
      </c>
      <c r="D120" s="69" t="s">
        <v>407</v>
      </c>
      <c r="E120" s="18">
        <v>102960.38</v>
      </c>
      <c r="F120" s="18">
        <v>0</v>
      </c>
      <c r="G120" s="18">
        <v>0</v>
      </c>
      <c r="H120" s="18">
        <f t="shared" si="5"/>
        <v>102960.38</v>
      </c>
      <c r="I120" s="18">
        <v>102960.38</v>
      </c>
      <c r="J120" s="18">
        <v>0</v>
      </c>
      <c r="K120" s="18">
        <v>0</v>
      </c>
      <c r="L120" s="18">
        <f t="shared" si="6"/>
        <v>102960.38</v>
      </c>
      <c r="M120" s="18">
        <v>102960.38</v>
      </c>
      <c r="N120" s="18">
        <v>0</v>
      </c>
      <c r="O120" s="18">
        <v>0</v>
      </c>
      <c r="P120" s="18">
        <f t="shared" si="7"/>
        <v>102960.38</v>
      </c>
      <c r="Q120" s="71">
        <f t="shared" si="8"/>
        <v>308881.14</v>
      </c>
      <c r="R120" s="71">
        <f t="shared" si="8"/>
        <v>0</v>
      </c>
      <c r="S120" s="71">
        <f t="shared" si="8"/>
        <v>0</v>
      </c>
      <c r="T120" s="71">
        <f t="shared" si="8"/>
        <v>308881.14</v>
      </c>
    </row>
    <row r="121" spans="1:20" ht="15.75">
      <c r="A121" s="68">
        <v>114</v>
      </c>
      <c r="B121" s="73" t="s">
        <v>408</v>
      </c>
      <c r="C121" s="73" t="s">
        <v>192</v>
      </c>
      <c r="D121" s="73" t="s">
        <v>409</v>
      </c>
      <c r="E121" s="18">
        <v>113223.45</v>
      </c>
      <c r="F121" s="18">
        <v>1047</v>
      </c>
      <c r="G121" s="18">
        <v>39636.400000000001</v>
      </c>
      <c r="H121" s="18">
        <f t="shared" si="5"/>
        <v>153906.85</v>
      </c>
      <c r="I121" s="18">
        <v>113223.45</v>
      </c>
      <c r="J121" s="18">
        <v>1047</v>
      </c>
      <c r="K121" s="18">
        <v>45656</v>
      </c>
      <c r="L121" s="18">
        <f t="shared" si="6"/>
        <v>159926.45000000001</v>
      </c>
      <c r="M121" s="18">
        <v>113223.45999999998</v>
      </c>
      <c r="N121" s="18">
        <v>1048.4000000000001</v>
      </c>
      <c r="O121" s="18">
        <v>45655.97</v>
      </c>
      <c r="P121" s="18">
        <f t="shared" si="7"/>
        <v>159927.82999999996</v>
      </c>
      <c r="Q121" s="71">
        <f t="shared" si="8"/>
        <v>339670.36</v>
      </c>
      <c r="R121" s="71">
        <f t="shared" si="8"/>
        <v>3142.4</v>
      </c>
      <c r="S121" s="71">
        <f t="shared" si="8"/>
        <v>130948.37</v>
      </c>
      <c r="T121" s="71">
        <f t="shared" si="8"/>
        <v>473761.13</v>
      </c>
    </row>
    <row r="122" spans="1:20" ht="15.75">
      <c r="A122" s="68">
        <v>115</v>
      </c>
      <c r="B122" s="73" t="s">
        <v>410</v>
      </c>
      <c r="C122" s="73" t="s">
        <v>195</v>
      </c>
      <c r="D122" s="69" t="s">
        <v>411</v>
      </c>
      <c r="E122" s="18">
        <v>133722.68</v>
      </c>
      <c r="F122" s="18">
        <v>0</v>
      </c>
      <c r="G122" s="18">
        <v>0</v>
      </c>
      <c r="H122" s="18">
        <f t="shared" si="5"/>
        <v>133722.68</v>
      </c>
      <c r="I122" s="18">
        <v>133722.68</v>
      </c>
      <c r="J122" s="18">
        <v>0</v>
      </c>
      <c r="K122" s="18">
        <v>0</v>
      </c>
      <c r="L122" s="18">
        <f t="shared" si="6"/>
        <v>133722.68</v>
      </c>
      <c r="M122" s="18">
        <v>133722.67000000004</v>
      </c>
      <c r="N122" s="18">
        <v>0</v>
      </c>
      <c r="O122" s="18">
        <v>0</v>
      </c>
      <c r="P122" s="18">
        <f t="shared" si="7"/>
        <v>133722.67000000004</v>
      </c>
      <c r="Q122" s="71">
        <f t="shared" si="8"/>
        <v>401168.03</v>
      </c>
      <c r="R122" s="71">
        <f t="shared" si="8"/>
        <v>0</v>
      </c>
      <c r="S122" s="71">
        <f t="shared" si="8"/>
        <v>0</v>
      </c>
      <c r="T122" s="71">
        <f t="shared" si="8"/>
        <v>401168.03</v>
      </c>
    </row>
    <row r="123" spans="1:20" ht="15.75">
      <c r="A123" s="68">
        <v>116</v>
      </c>
      <c r="B123" s="73" t="s">
        <v>412</v>
      </c>
      <c r="C123" s="73" t="s">
        <v>195</v>
      </c>
      <c r="D123" s="69" t="s">
        <v>413</v>
      </c>
      <c r="E123" s="18">
        <v>60619.73</v>
      </c>
      <c r="F123" s="18">
        <v>0</v>
      </c>
      <c r="G123" s="18">
        <v>0</v>
      </c>
      <c r="H123" s="18">
        <f t="shared" si="5"/>
        <v>60619.73</v>
      </c>
      <c r="I123" s="18">
        <v>60619.73</v>
      </c>
      <c r="J123" s="18">
        <v>0</v>
      </c>
      <c r="K123" s="18">
        <v>0</v>
      </c>
      <c r="L123" s="18">
        <f t="shared" si="6"/>
        <v>60619.73</v>
      </c>
      <c r="M123" s="18">
        <v>60619.729999999989</v>
      </c>
      <c r="N123" s="18">
        <v>0</v>
      </c>
      <c r="O123" s="18">
        <v>0</v>
      </c>
      <c r="P123" s="18">
        <f t="shared" si="7"/>
        <v>60619.729999999989</v>
      </c>
      <c r="Q123" s="71">
        <f t="shared" si="8"/>
        <v>181859.19</v>
      </c>
      <c r="R123" s="71">
        <f t="shared" si="8"/>
        <v>0</v>
      </c>
      <c r="S123" s="71">
        <f t="shared" si="8"/>
        <v>0</v>
      </c>
      <c r="T123" s="71">
        <f t="shared" si="8"/>
        <v>181859.19</v>
      </c>
    </row>
    <row r="124" spans="1:20" ht="15.75">
      <c r="A124" s="68">
        <v>117</v>
      </c>
      <c r="B124" s="73" t="s">
        <v>414</v>
      </c>
      <c r="C124" s="73" t="s">
        <v>195</v>
      </c>
      <c r="D124" s="69" t="s">
        <v>415</v>
      </c>
      <c r="E124" s="18">
        <v>49855.97</v>
      </c>
      <c r="F124" s="18">
        <v>0</v>
      </c>
      <c r="G124" s="18">
        <v>0</v>
      </c>
      <c r="H124" s="18">
        <f t="shared" si="5"/>
        <v>49855.97</v>
      </c>
      <c r="I124" s="18">
        <v>49855.97</v>
      </c>
      <c r="J124" s="18">
        <v>0</v>
      </c>
      <c r="K124" s="18">
        <v>0</v>
      </c>
      <c r="L124" s="18">
        <f t="shared" si="6"/>
        <v>49855.97</v>
      </c>
      <c r="M124" s="18">
        <v>49855.97</v>
      </c>
      <c r="N124" s="18">
        <v>0</v>
      </c>
      <c r="O124" s="18">
        <v>0</v>
      </c>
      <c r="P124" s="18">
        <f t="shared" si="7"/>
        <v>49855.97</v>
      </c>
      <c r="Q124" s="71">
        <f t="shared" si="8"/>
        <v>149567.91</v>
      </c>
      <c r="R124" s="71">
        <f t="shared" si="8"/>
        <v>0</v>
      </c>
      <c r="S124" s="71">
        <f t="shared" si="8"/>
        <v>0</v>
      </c>
      <c r="T124" s="71">
        <f t="shared" si="8"/>
        <v>149567.91</v>
      </c>
    </row>
    <row r="125" spans="1:20" ht="15.75">
      <c r="A125" s="68">
        <v>118</v>
      </c>
      <c r="B125" s="73" t="s">
        <v>416</v>
      </c>
      <c r="C125" s="73" t="s">
        <v>190</v>
      </c>
      <c r="D125" s="73" t="s">
        <v>417</v>
      </c>
      <c r="E125" s="18">
        <v>53685.21</v>
      </c>
      <c r="F125" s="18">
        <v>0</v>
      </c>
      <c r="G125" s="18">
        <v>9067</v>
      </c>
      <c r="H125" s="18">
        <f t="shared" si="5"/>
        <v>62752.21</v>
      </c>
      <c r="I125" s="18">
        <v>53685.21</v>
      </c>
      <c r="J125" s="18">
        <v>0</v>
      </c>
      <c r="K125" s="18">
        <v>9067</v>
      </c>
      <c r="L125" s="18">
        <f t="shared" si="6"/>
        <v>62752.21</v>
      </c>
      <c r="M125" s="18">
        <v>53685.200000000004</v>
      </c>
      <c r="N125" s="18">
        <v>0</v>
      </c>
      <c r="O125" s="18">
        <v>9065.5</v>
      </c>
      <c r="P125" s="18">
        <f t="shared" si="7"/>
        <v>62750.700000000004</v>
      </c>
      <c r="Q125" s="71">
        <f t="shared" si="8"/>
        <v>161055.62</v>
      </c>
      <c r="R125" s="71">
        <f t="shared" si="8"/>
        <v>0</v>
      </c>
      <c r="S125" s="71">
        <f t="shared" si="8"/>
        <v>27199.5</v>
      </c>
      <c r="T125" s="71">
        <f t="shared" si="8"/>
        <v>188255.12</v>
      </c>
    </row>
    <row r="126" spans="1:20" ht="15.75">
      <c r="A126" s="68">
        <v>119</v>
      </c>
      <c r="B126" s="73" t="s">
        <v>418</v>
      </c>
      <c r="C126" s="73" t="s">
        <v>195</v>
      </c>
      <c r="D126" s="69" t="s">
        <v>419</v>
      </c>
      <c r="E126" s="18">
        <v>76318.86</v>
      </c>
      <c r="F126" s="18">
        <v>0</v>
      </c>
      <c r="G126" s="18">
        <v>0</v>
      </c>
      <c r="H126" s="18">
        <f t="shared" si="5"/>
        <v>76318.86</v>
      </c>
      <c r="I126" s="18">
        <v>76318.86</v>
      </c>
      <c r="J126" s="18">
        <v>0</v>
      </c>
      <c r="K126" s="18">
        <v>0</v>
      </c>
      <c r="L126" s="18">
        <f t="shared" si="6"/>
        <v>76318.86</v>
      </c>
      <c r="M126" s="18">
        <v>76318.869999999981</v>
      </c>
      <c r="N126" s="18">
        <v>0</v>
      </c>
      <c r="O126" s="18">
        <v>0</v>
      </c>
      <c r="P126" s="18">
        <f t="shared" si="7"/>
        <v>76318.869999999981</v>
      </c>
      <c r="Q126" s="71">
        <f t="shared" si="8"/>
        <v>228956.58999999997</v>
      </c>
      <c r="R126" s="71">
        <f t="shared" si="8"/>
        <v>0</v>
      </c>
      <c r="S126" s="71">
        <f t="shared" si="8"/>
        <v>0</v>
      </c>
      <c r="T126" s="71">
        <f t="shared" si="8"/>
        <v>228956.58999999997</v>
      </c>
    </row>
    <row r="127" spans="1:20" ht="15.75" customHeight="1">
      <c r="A127" s="68">
        <v>120</v>
      </c>
      <c r="B127" s="73" t="s">
        <v>420</v>
      </c>
      <c r="C127" s="73" t="s">
        <v>195</v>
      </c>
      <c r="D127" s="69" t="s">
        <v>421</v>
      </c>
      <c r="E127" s="18">
        <v>47921.279999999999</v>
      </c>
      <c r="F127" s="18">
        <v>0</v>
      </c>
      <c r="G127" s="18">
        <v>0</v>
      </c>
      <c r="H127" s="18">
        <f t="shared" si="5"/>
        <v>47921.279999999999</v>
      </c>
      <c r="I127" s="18">
        <v>47921.279999999999</v>
      </c>
      <c r="J127" s="18">
        <v>0</v>
      </c>
      <c r="K127" s="18">
        <v>0</v>
      </c>
      <c r="L127" s="18">
        <f t="shared" si="6"/>
        <v>47921.279999999999</v>
      </c>
      <c r="M127" s="18">
        <v>47921.26999999999</v>
      </c>
      <c r="N127" s="18">
        <v>0</v>
      </c>
      <c r="O127" s="18">
        <v>0</v>
      </c>
      <c r="P127" s="18">
        <f t="shared" si="7"/>
        <v>47921.26999999999</v>
      </c>
      <c r="Q127" s="71">
        <f t="shared" si="8"/>
        <v>143763.82999999999</v>
      </c>
      <c r="R127" s="71">
        <f t="shared" si="8"/>
        <v>0</v>
      </c>
      <c r="S127" s="71">
        <f t="shared" si="8"/>
        <v>0</v>
      </c>
      <c r="T127" s="71">
        <f t="shared" si="8"/>
        <v>143763.82999999999</v>
      </c>
    </row>
    <row r="128" spans="1:20" ht="15.75">
      <c r="A128" s="68">
        <v>121</v>
      </c>
      <c r="B128" s="73" t="s">
        <v>422</v>
      </c>
      <c r="C128" s="73" t="s">
        <v>195</v>
      </c>
      <c r="D128" s="69" t="s">
        <v>423</v>
      </c>
      <c r="E128" s="18">
        <v>74108.100000000006</v>
      </c>
      <c r="F128" s="18">
        <v>0</v>
      </c>
      <c r="G128" s="18">
        <v>0</v>
      </c>
      <c r="H128" s="18">
        <f t="shared" si="5"/>
        <v>74108.100000000006</v>
      </c>
      <c r="I128" s="18">
        <v>74108.100000000006</v>
      </c>
      <c r="J128" s="18">
        <v>0</v>
      </c>
      <c r="K128" s="18">
        <v>0</v>
      </c>
      <c r="L128" s="18">
        <f t="shared" si="6"/>
        <v>74108.100000000006</v>
      </c>
      <c r="M128" s="18">
        <v>74108.09</v>
      </c>
      <c r="N128" s="18">
        <v>0</v>
      </c>
      <c r="O128" s="18">
        <v>0</v>
      </c>
      <c r="P128" s="18">
        <f t="shared" si="7"/>
        <v>74108.09</v>
      </c>
      <c r="Q128" s="71">
        <f t="shared" si="8"/>
        <v>222324.29</v>
      </c>
      <c r="R128" s="71">
        <f t="shared" si="8"/>
        <v>0</v>
      </c>
      <c r="S128" s="71">
        <f t="shared" si="8"/>
        <v>0</v>
      </c>
      <c r="T128" s="71">
        <f t="shared" si="8"/>
        <v>222324.29</v>
      </c>
    </row>
    <row r="129" spans="1:20" ht="15.75">
      <c r="A129" s="68">
        <v>122</v>
      </c>
      <c r="B129" s="73" t="s">
        <v>424</v>
      </c>
      <c r="C129" s="73" t="s">
        <v>195</v>
      </c>
      <c r="D129" s="69" t="s">
        <v>425</v>
      </c>
      <c r="E129" s="18">
        <v>183080.26</v>
      </c>
      <c r="F129" s="18">
        <v>0</v>
      </c>
      <c r="G129" s="18">
        <v>0</v>
      </c>
      <c r="H129" s="18">
        <f t="shared" si="5"/>
        <v>183080.26</v>
      </c>
      <c r="I129" s="18">
        <v>183080.26</v>
      </c>
      <c r="J129" s="18">
        <v>0</v>
      </c>
      <c r="K129" s="18">
        <v>0</v>
      </c>
      <c r="L129" s="18">
        <f t="shared" si="6"/>
        <v>183080.26</v>
      </c>
      <c r="M129" s="18">
        <v>183080.27000000002</v>
      </c>
      <c r="N129" s="18">
        <v>0</v>
      </c>
      <c r="O129" s="18">
        <v>0</v>
      </c>
      <c r="P129" s="18">
        <f t="shared" si="7"/>
        <v>183080.27000000002</v>
      </c>
      <c r="Q129" s="71">
        <f t="shared" si="8"/>
        <v>549240.79</v>
      </c>
      <c r="R129" s="71">
        <f t="shared" si="8"/>
        <v>0</v>
      </c>
      <c r="S129" s="71">
        <f t="shared" si="8"/>
        <v>0</v>
      </c>
      <c r="T129" s="71">
        <f t="shared" si="8"/>
        <v>549240.79</v>
      </c>
    </row>
    <row r="130" spans="1:20" ht="15.75">
      <c r="A130" s="68">
        <v>123</v>
      </c>
      <c r="B130" s="73" t="s">
        <v>426</v>
      </c>
      <c r="C130" s="73" t="s">
        <v>195</v>
      </c>
      <c r="D130" s="69" t="s">
        <v>427</v>
      </c>
      <c r="E130" s="18">
        <v>115806.33</v>
      </c>
      <c r="F130" s="18">
        <v>0</v>
      </c>
      <c r="G130" s="18">
        <v>0</v>
      </c>
      <c r="H130" s="18">
        <f t="shared" si="5"/>
        <v>115806.33</v>
      </c>
      <c r="I130" s="18">
        <v>115806.33</v>
      </c>
      <c r="J130" s="18">
        <v>0</v>
      </c>
      <c r="K130" s="18">
        <v>0</v>
      </c>
      <c r="L130" s="18">
        <f t="shared" si="6"/>
        <v>115806.33</v>
      </c>
      <c r="M130" s="18">
        <v>115806.31999999996</v>
      </c>
      <c r="N130" s="18">
        <v>0</v>
      </c>
      <c r="O130" s="18">
        <v>0</v>
      </c>
      <c r="P130" s="18">
        <f t="shared" si="7"/>
        <v>115806.31999999996</v>
      </c>
      <c r="Q130" s="71">
        <f t="shared" si="8"/>
        <v>347418.98</v>
      </c>
      <c r="R130" s="71">
        <f t="shared" si="8"/>
        <v>0</v>
      </c>
      <c r="S130" s="71">
        <f t="shared" si="8"/>
        <v>0</v>
      </c>
      <c r="T130" s="71">
        <f t="shared" si="8"/>
        <v>347418.98</v>
      </c>
    </row>
    <row r="131" spans="1:20" ht="15.75">
      <c r="A131" s="68">
        <v>124</v>
      </c>
      <c r="B131" s="73" t="s">
        <v>428</v>
      </c>
      <c r="C131" s="73" t="s">
        <v>214</v>
      </c>
      <c r="D131" s="69" t="s">
        <v>429</v>
      </c>
      <c r="E131" s="18">
        <v>0</v>
      </c>
      <c r="F131" s="18">
        <v>44819</v>
      </c>
      <c r="G131" s="18">
        <v>0</v>
      </c>
      <c r="H131" s="18">
        <f t="shared" si="5"/>
        <v>44819</v>
      </c>
      <c r="I131" s="18">
        <v>0</v>
      </c>
      <c r="J131" s="18">
        <v>44819</v>
      </c>
      <c r="K131" s="18">
        <v>0</v>
      </c>
      <c r="L131" s="18">
        <f t="shared" si="6"/>
        <v>44819</v>
      </c>
      <c r="M131" s="18">
        <v>0</v>
      </c>
      <c r="N131" s="18">
        <v>44820.330000000016</v>
      </c>
      <c r="O131" s="18">
        <v>0</v>
      </c>
      <c r="P131" s="18">
        <f t="shared" si="7"/>
        <v>44820.330000000016</v>
      </c>
      <c r="Q131" s="71">
        <f t="shared" si="8"/>
        <v>0</v>
      </c>
      <c r="R131" s="71">
        <f t="shared" si="8"/>
        <v>134458.33000000002</v>
      </c>
      <c r="S131" s="71">
        <f t="shared" si="8"/>
        <v>0</v>
      </c>
      <c r="T131" s="71">
        <f t="shared" si="8"/>
        <v>134458.33000000002</v>
      </c>
    </row>
    <row r="132" spans="1:20" ht="15.75">
      <c r="A132" s="68">
        <v>125</v>
      </c>
      <c r="B132" s="73" t="s">
        <v>430</v>
      </c>
      <c r="C132" s="73" t="s">
        <v>200</v>
      </c>
      <c r="D132" s="69" t="s">
        <v>431</v>
      </c>
      <c r="E132" s="18">
        <v>0</v>
      </c>
      <c r="F132" s="18">
        <v>0</v>
      </c>
      <c r="G132" s="18">
        <v>69953</v>
      </c>
      <c r="H132" s="18">
        <f t="shared" si="5"/>
        <v>69953</v>
      </c>
      <c r="I132" s="18">
        <v>0</v>
      </c>
      <c r="J132" s="18">
        <v>0</v>
      </c>
      <c r="K132" s="18">
        <v>69953</v>
      </c>
      <c r="L132" s="18">
        <f t="shared" si="6"/>
        <v>69953</v>
      </c>
      <c r="M132" s="18">
        <v>0</v>
      </c>
      <c r="N132" s="18">
        <v>0</v>
      </c>
      <c r="O132" s="18">
        <v>69954.260000000009</v>
      </c>
      <c r="P132" s="18">
        <f t="shared" si="7"/>
        <v>69954.260000000009</v>
      </c>
      <c r="Q132" s="71">
        <f t="shared" si="8"/>
        <v>0</v>
      </c>
      <c r="R132" s="71">
        <f t="shared" si="8"/>
        <v>0</v>
      </c>
      <c r="S132" s="71">
        <f t="shared" si="8"/>
        <v>209860.26</v>
      </c>
      <c r="T132" s="71">
        <f t="shared" si="8"/>
        <v>209860.26</v>
      </c>
    </row>
    <row r="133" spans="1:20" ht="30.75">
      <c r="A133" s="68">
        <v>126</v>
      </c>
      <c r="B133" s="73" t="s">
        <v>432</v>
      </c>
      <c r="C133" s="73" t="s">
        <v>200</v>
      </c>
      <c r="D133" s="69" t="s">
        <v>163</v>
      </c>
      <c r="E133" s="18">
        <v>0</v>
      </c>
      <c r="F133" s="18">
        <v>0</v>
      </c>
      <c r="G133" s="18">
        <v>173442</v>
      </c>
      <c r="H133" s="18">
        <f t="shared" si="5"/>
        <v>173442</v>
      </c>
      <c r="I133" s="18">
        <v>0</v>
      </c>
      <c r="J133" s="18">
        <v>0</v>
      </c>
      <c r="K133" s="18">
        <v>173442</v>
      </c>
      <c r="L133" s="18">
        <f t="shared" si="6"/>
        <v>173442</v>
      </c>
      <c r="M133" s="18">
        <v>0</v>
      </c>
      <c r="N133" s="18">
        <v>0</v>
      </c>
      <c r="O133" s="18">
        <v>173442.41999999998</v>
      </c>
      <c r="P133" s="18">
        <f t="shared" si="7"/>
        <v>173442.41999999998</v>
      </c>
      <c r="Q133" s="71">
        <f t="shared" si="8"/>
        <v>0</v>
      </c>
      <c r="R133" s="71">
        <f t="shared" si="8"/>
        <v>0</v>
      </c>
      <c r="S133" s="71">
        <f t="shared" si="8"/>
        <v>520326.42</v>
      </c>
      <c r="T133" s="71">
        <f t="shared" si="8"/>
        <v>520326.42</v>
      </c>
    </row>
    <row r="134" spans="1:20" ht="15.75">
      <c r="A134" s="68">
        <v>127</v>
      </c>
      <c r="B134" s="73" t="s">
        <v>433</v>
      </c>
      <c r="C134" s="73" t="s">
        <v>195</v>
      </c>
      <c r="D134" s="69" t="s">
        <v>434</v>
      </c>
      <c r="E134" s="18">
        <v>89424.92</v>
      </c>
      <c r="F134" s="18">
        <v>0</v>
      </c>
      <c r="G134" s="18">
        <v>0</v>
      </c>
      <c r="H134" s="18">
        <f t="shared" si="5"/>
        <v>89424.92</v>
      </c>
      <c r="I134" s="18">
        <v>89424.92</v>
      </c>
      <c r="J134" s="18">
        <v>0</v>
      </c>
      <c r="K134" s="18">
        <v>0</v>
      </c>
      <c r="L134" s="18">
        <f t="shared" si="6"/>
        <v>89424.92</v>
      </c>
      <c r="M134" s="18">
        <v>89424.930000000037</v>
      </c>
      <c r="N134" s="18">
        <v>0</v>
      </c>
      <c r="O134" s="18">
        <v>0</v>
      </c>
      <c r="P134" s="18">
        <f t="shared" si="7"/>
        <v>89424.930000000037</v>
      </c>
      <c r="Q134" s="71">
        <f t="shared" si="8"/>
        <v>268274.77</v>
      </c>
      <c r="R134" s="71">
        <f t="shared" si="8"/>
        <v>0</v>
      </c>
      <c r="S134" s="71">
        <f t="shared" si="8"/>
        <v>0</v>
      </c>
      <c r="T134" s="71">
        <f t="shared" si="8"/>
        <v>268274.77</v>
      </c>
    </row>
    <row r="135" spans="1:20" ht="15.75">
      <c r="A135" s="68">
        <v>128</v>
      </c>
      <c r="B135" s="73" t="s">
        <v>435</v>
      </c>
      <c r="C135" s="73" t="s">
        <v>195</v>
      </c>
      <c r="D135" s="69" t="s">
        <v>436</v>
      </c>
      <c r="E135" s="18">
        <v>107659.85</v>
      </c>
      <c r="F135" s="18">
        <v>0</v>
      </c>
      <c r="G135" s="18">
        <v>0</v>
      </c>
      <c r="H135" s="18">
        <f t="shared" si="5"/>
        <v>107659.85</v>
      </c>
      <c r="I135" s="18">
        <v>107659.85</v>
      </c>
      <c r="J135" s="18">
        <v>0</v>
      </c>
      <c r="K135" s="18">
        <v>0</v>
      </c>
      <c r="L135" s="18">
        <f t="shared" si="6"/>
        <v>107659.85</v>
      </c>
      <c r="M135" s="18">
        <v>107659.83999999997</v>
      </c>
      <c r="N135" s="18">
        <v>0</v>
      </c>
      <c r="O135" s="18">
        <v>0</v>
      </c>
      <c r="P135" s="18">
        <f t="shared" si="7"/>
        <v>107659.83999999997</v>
      </c>
      <c r="Q135" s="71">
        <f t="shared" si="8"/>
        <v>322979.53999999998</v>
      </c>
      <c r="R135" s="71">
        <f t="shared" si="8"/>
        <v>0</v>
      </c>
      <c r="S135" s="71">
        <f t="shared" si="8"/>
        <v>0</v>
      </c>
      <c r="T135" s="71">
        <f t="shared" si="8"/>
        <v>322979.53999999998</v>
      </c>
    </row>
    <row r="136" spans="1:20" ht="15.75">
      <c r="A136" s="68">
        <v>129</v>
      </c>
      <c r="B136" s="73" t="s">
        <v>437</v>
      </c>
      <c r="C136" s="73" t="s">
        <v>200</v>
      </c>
      <c r="D136" s="69" t="s">
        <v>438</v>
      </c>
      <c r="E136" s="18">
        <v>0</v>
      </c>
      <c r="F136" s="18">
        <v>0</v>
      </c>
      <c r="G136" s="18">
        <v>7681</v>
      </c>
      <c r="H136" s="18">
        <f t="shared" si="5"/>
        <v>7681</v>
      </c>
      <c r="I136" s="18">
        <v>0</v>
      </c>
      <c r="J136" s="18">
        <v>0</v>
      </c>
      <c r="K136" s="18">
        <v>7681</v>
      </c>
      <c r="L136" s="18">
        <f t="shared" si="6"/>
        <v>7681</v>
      </c>
      <c r="M136" s="18">
        <v>0</v>
      </c>
      <c r="N136" s="18">
        <v>0</v>
      </c>
      <c r="O136" s="18">
        <v>7681.5600000000013</v>
      </c>
      <c r="P136" s="18">
        <f t="shared" si="7"/>
        <v>7681.5600000000013</v>
      </c>
      <c r="Q136" s="71">
        <f t="shared" si="8"/>
        <v>0</v>
      </c>
      <c r="R136" s="71">
        <f t="shared" si="8"/>
        <v>0</v>
      </c>
      <c r="S136" s="71">
        <f t="shared" si="8"/>
        <v>23043.56</v>
      </c>
      <c r="T136" s="71">
        <f t="shared" si="8"/>
        <v>23043.56</v>
      </c>
    </row>
    <row r="137" spans="1:20" ht="15.75">
      <c r="A137" s="68">
        <v>130</v>
      </c>
      <c r="B137" s="73" t="s">
        <v>439</v>
      </c>
      <c r="C137" s="73" t="s">
        <v>210</v>
      </c>
      <c r="D137" s="69" t="s">
        <v>440</v>
      </c>
      <c r="E137" s="18">
        <v>93573.99</v>
      </c>
      <c r="F137" s="18">
        <v>1058</v>
      </c>
      <c r="G137" s="18">
        <v>0</v>
      </c>
      <c r="H137" s="18">
        <f t="shared" si="5"/>
        <v>94631.99</v>
      </c>
      <c r="I137" s="18">
        <v>93573.99</v>
      </c>
      <c r="J137" s="18">
        <v>1058</v>
      </c>
      <c r="K137" s="18">
        <v>0</v>
      </c>
      <c r="L137" s="18">
        <f t="shared" si="6"/>
        <v>94631.99</v>
      </c>
      <c r="M137" s="18">
        <v>93573.980000000025</v>
      </c>
      <c r="N137" s="18">
        <v>1057.0700000000002</v>
      </c>
      <c r="O137" s="18">
        <v>0</v>
      </c>
      <c r="P137" s="18">
        <f t="shared" si="7"/>
        <v>94631.050000000032</v>
      </c>
      <c r="Q137" s="71">
        <f t="shared" si="8"/>
        <v>280721.96000000002</v>
      </c>
      <c r="R137" s="71">
        <f t="shared" si="8"/>
        <v>3173.07</v>
      </c>
      <c r="S137" s="71">
        <f t="shared" si="8"/>
        <v>0</v>
      </c>
      <c r="T137" s="71">
        <f t="shared" ref="T137:T200" si="9">H137+L137+P137</f>
        <v>283895.03000000003</v>
      </c>
    </row>
    <row r="138" spans="1:20" ht="15.75">
      <c r="A138" s="68">
        <v>131</v>
      </c>
      <c r="B138" s="73" t="s">
        <v>441</v>
      </c>
      <c r="C138" s="73" t="s">
        <v>195</v>
      </c>
      <c r="D138" s="69" t="s">
        <v>442</v>
      </c>
      <c r="E138" s="18">
        <v>149674.59</v>
      </c>
      <c r="F138" s="18">
        <v>0</v>
      </c>
      <c r="G138" s="18">
        <v>0</v>
      </c>
      <c r="H138" s="18">
        <f t="shared" ref="H138:H153" si="10">E138+F138+G138</f>
        <v>149674.59</v>
      </c>
      <c r="I138" s="18">
        <v>149674.59</v>
      </c>
      <c r="J138" s="18">
        <v>0</v>
      </c>
      <c r="K138" s="18">
        <v>0</v>
      </c>
      <c r="L138" s="18">
        <f t="shared" ref="L138:L153" si="11">I138+J138+K138</f>
        <v>149674.59</v>
      </c>
      <c r="M138" s="18">
        <v>149674.59000000005</v>
      </c>
      <c r="N138" s="18">
        <v>0</v>
      </c>
      <c r="O138" s="18">
        <v>0</v>
      </c>
      <c r="P138" s="18">
        <f t="shared" ref="P138:P153" si="12">M138+N138+O138</f>
        <v>149674.59000000005</v>
      </c>
      <c r="Q138" s="71">
        <f t="shared" ref="Q138:S153" si="13">E138+I138+M138</f>
        <v>449023.77</v>
      </c>
      <c r="R138" s="71">
        <f t="shared" si="13"/>
        <v>0</v>
      </c>
      <c r="S138" s="71">
        <f t="shared" si="13"/>
        <v>0</v>
      </c>
      <c r="T138" s="71">
        <f t="shared" si="9"/>
        <v>449023.77</v>
      </c>
    </row>
    <row r="139" spans="1:20" ht="15.75">
      <c r="A139" s="68">
        <v>132</v>
      </c>
      <c r="B139" s="73" t="s">
        <v>443</v>
      </c>
      <c r="C139" s="73" t="s">
        <v>214</v>
      </c>
      <c r="D139" s="69" t="s">
        <v>444</v>
      </c>
      <c r="E139" s="18">
        <v>0</v>
      </c>
      <c r="F139" s="18">
        <v>5688</v>
      </c>
      <c r="G139" s="18">
        <v>0</v>
      </c>
      <c r="H139" s="18">
        <f t="shared" si="10"/>
        <v>5688</v>
      </c>
      <c r="I139" s="18">
        <v>0</v>
      </c>
      <c r="J139" s="18">
        <v>5688</v>
      </c>
      <c r="K139" s="18">
        <v>0</v>
      </c>
      <c r="L139" s="18">
        <f t="shared" si="11"/>
        <v>5688</v>
      </c>
      <c r="M139" s="18">
        <v>0</v>
      </c>
      <c r="N139" s="18">
        <v>5688.2799999999988</v>
      </c>
      <c r="O139" s="18">
        <v>0</v>
      </c>
      <c r="P139" s="18">
        <f t="shared" si="12"/>
        <v>5688.2799999999988</v>
      </c>
      <c r="Q139" s="71">
        <f t="shared" si="13"/>
        <v>0</v>
      </c>
      <c r="R139" s="71">
        <f t="shared" si="13"/>
        <v>17064.28</v>
      </c>
      <c r="S139" s="71">
        <f t="shared" si="13"/>
        <v>0</v>
      </c>
      <c r="T139" s="71">
        <f t="shared" si="9"/>
        <v>17064.28</v>
      </c>
    </row>
    <row r="140" spans="1:20" ht="15.75">
      <c r="A140" s="68">
        <v>133</v>
      </c>
      <c r="B140" s="73" t="s">
        <v>445</v>
      </c>
      <c r="C140" s="73" t="s">
        <v>200</v>
      </c>
      <c r="D140" s="69" t="s">
        <v>446</v>
      </c>
      <c r="E140" s="18">
        <v>0</v>
      </c>
      <c r="F140" s="18">
        <v>0</v>
      </c>
      <c r="G140" s="18">
        <v>70258</v>
      </c>
      <c r="H140" s="18">
        <f t="shared" si="10"/>
        <v>70258</v>
      </c>
      <c r="I140" s="18">
        <v>0</v>
      </c>
      <c r="J140" s="18">
        <v>0</v>
      </c>
      <c r="K140" s="18">
        <v>70258</v>
      </c>
      <c r="L140" s="18">
        <f t="shared" si="11"/>
        <v>70258</v>
      </c>
      <c r="M140" s="18">
        <v>0</v>
      </c>
      <c r="N140" s="18">
        <v>0</v>
      </c>
      <c r="O140" s="18">
        <v>70258.520000000019</v>
      </c>
      <c r="P140" s="18">
        <f t="shared" si="12"/>
        <v>70258.520000000019</v>
      </c>
      <c r="Q140" s="71">
        <f t="shared" si="13"/>
        <v>0</v>
      </c>
      <c r="R140" s="71">
        <f t="shared" si="13"/>
        <v>0</v>
      </c>
      <c r="S140" s="71">
        <f t="shared" si="13"/>
        <v>210774.52000000002</v>
      </c>
      <c r="T140" s="71">
        <f t="shared" si="9"/>
        <v>210774.52000000002</v>
      </c>
    </row>
    <row r="141" spans="1:20" ht="30" customHeight="1">
      <c r="A141" s="68">
        <v>134</v>
      </c>
      <c r="B141" s="73" t="s">
        <v>447</v>
      </c>
      <c r="C141" s="73" t="s">
        <v>264</v>
      </c>
      <c r="D141" s="69" t="s">
        <v>448</v>
      </c>
      <c r="E141" s="18">
        <v>0</v>
      </c>
      <c r="F141" s="18">
        <v>9544</v>
      </c>
      <c r="G141" s="18">
        <v>33760</v>
      </c>
      <c r="H141" s="18">
        <f t="shared" si="10"/>
        <v>43304</v>
      </c>
      <c r="I141" s="18">
        <v>0</v>
      </c>
      <c r="J141" s="18">
        <v>9544</v>
      </c>
      <c r="K141" s="18">
        <v>33760</v>
      </c>
      <c r="L141" s="18">
        <f t="shared" si="11"/>
        <v>43304</v>
      </c>
      <c r="M141" s="18">
        <v>0</v>
      </c>
      <c r="N141" s="18">
        <v>9543.6699999999983</v>
      </c>
      <c r="O141" s="18">
        <v>33759.160000000003</v>
      </c>
      <c r="P141" s="18">
        <f t="shared" si="12"/>
        <v>43302.83</v>
      </c>
      <c r="Q141" s="71">
        <f t="shared" si="13"/>
        <v>0</v>
      </c>
      <c r="R141" s="71">
        <f t="shared" si="13"/>
        <v>28631.67</v>
      </c>
      <c r="S141" s="71">
        <f t="shared" si="13"/>
        <v>101279.16</v>
      </c>
      <c r="T141" s="71">
        <f t="shared" si="9"/>
        <v>129910.83</v>
      </c>
    </row>
    <row r="142" spans="1:20" ht="21.75" customHeight="1">
      <c r="A142" s="68">
        <v>135</v>
      </c>
      <c r="B142" s="73" t="s">
        <v>449</v>
      </c>
      <c r="C142" s="73" t="s">
        <v>200</v>
      </c>
      <c r="D142" s="69" t="s">
        <v>450</v>
      </c>
      <c r="E142" s="18">
        <v>0</v>
      </c>
      <c r="F142" s="18">
        <v>0</v>
      </c>
      <c r="G142" s="18">
        <v>181459</v>
      </c>
      <c r="H142" s="18">
        <f t="shared" si="10"/>
        <v>181459</v>
      </c>
      <c r="I142" s="18">
        <v>0</v>
      </c>
      <c r="J142" s="18">
        <v>0</v>
      </c>
      <c r="K142" s="18">
        <v>181459</v>
      </c>
      <c r="L142" s="18">
        <f t="shared" si="11"/>
        <v>181459</v>
      </c>
      <c r="M142" s="18">
        <v>0</v>
      </c>
      <c r="N142" s="18">
        <v>0</v>
      </c>
      <c r="O142" s="18">
        <v>181458.56000000006</v>
      </c>
      <c r="P142" s="18">
        <f t="shared" si="12"/>
        <v>181458.56000000006</v>
      </c>
      <c r="Q142" s="71">
        <f t="shared" si="13"/>
        <v>0</v>
      </c>
      <c r="R142" s="71">
        <f t="shared" si="13"/>
        <v>0</v>
      </c>
      <c r="S142" s="71">
        <f t="shared" si="13"/>
        <v>544376.56000000006</v>
      </c>
      <c r="T142" s="71">
        <f t="shared" si="9"/>
        <v>544376.56000000006</v>
      </c>
    </row>
    <row r="143" spans="1:20" ht="21.75" customHeight="1">
      <c r="A143" s="68">
        <v>136</v>
      </c>
      <c r="B143" s="73" t="s">
        <v>451</v>
      </c>
      <c r="C143" s="73" t="s">
        <v>195</v>
      </c>
      <c r="D143" s="76" t="s">
        <v>452</v>
      </c>
      <c r="E143" s="18">
        <v>91097.67</v>
      </c>
      <c r="F143" s="18">
        <v>0</v>
      </c>
      <c r="G143" s="18">
        <v>0</v>
      </c>
      <c r="H143" s="18">
        <f t="shared" si="10"/>
        <v>91097.67</v>
      </c>
      <c r="I143" s="18">
        <v>91097.67</v>
      </c>
      <c r="J143" s="18">
        <v>0</v>
      </c>
      <c r="K143" s="18">
        <v>0</v>
      </c>
      <c r="L143" s="18">
        <f t="shared" si="11"/>
        <v>91097.67</v>
      </c>
      <c r="M143" s="18">
        <v>91097.660000000018</v>
      </c>
      <c r="N143" s="18">
        <v>0</v>
      </c>
      <c r="O143" s="18">
        <v>0</v>
      </c>
      <c r="P143" s="18">
        <f t="shared" si="12"/>
        <v>91097.660000000018</v>
      </c>
      <c r="Q143" s="71">
        <f t="shared" si="13"/>
        <v>273293</v>
      </c>
      <c r="R143" s="71">
        <f t="shared" si="13"/>
        <v>0</v>
      </c>
      <c r="S143" s="71">
        <f t="shared" si="13"/>
        <v>0</v>
      </c>
      <c r="T143" s="71">
        <f t="shared" si="9"/>
        <v>273293</v>
      </c>
    </row>
    <row r="144" spans="1:20" ht="21.75" customHeight="1">
      <c r="A144" s="68">
        <v>137</v>
      </c>
      <c r="B144" s="73" t="s">
        <v>453</v>
      </c>
      <c r="C144" s="73" t="s">
        <v>195</v>
      </c>
      <c r="D144" s="76" t="s">
        <v>454</v>
      </c>
      <c r="E144" s="18">
        <v>79781.679999999993</v>
      </c>
      <c r="F144" s="18">
        <v>0</v>
      </c>
      <c r="G144" s="18">
        <v>0</v>
      </c>
      <c r="H144" s="18">
        <f t="shared" si="10"/>
        <v>79781.679999999993</v>
      </c>
      <c r="I144" s="18">
        <v>79781.679999999993</v>
      </c>
      <c r="J144" s="18">
        <v>0</v>
      </c>
      <c r="K144" s="18">
        <v>0</v>
      </c>
      <c r="L144" s="18">
        <f t="shared" si="11"/>
        <v>79781.679999999993</v>
      </c>
      <c r="M144" s="18">
        <v>79781.69</v>
      </c>
      <c r="N144" s="18">
        <v>0</v>
      </c>
      <c r="O144" s="18">
        <v>0</v>
      </c>
      <c r="P144" s="18">
        <f t="shared" si="12"/>
        <v>79781.69</v>
      </c>
      <c r="Q144" s="71">
        <f t="shared" si="13"/>
        <v>239345.05</v>
      </c>
      <c r="R144" s="71">
        <f t="shared" si="13"/>
        <v>0</v>
      </c>
      <c r="S144" s="71">
        <f t="shared" si="13"/>
        <v>0</v>
      </c>
      <c r="T144" s="71">
        <f t="shared" si="9"/>
        <v>239345.05</v>
      </c>
    </row>
    <row r="145" spans="1:20" ht="15.75">
      <c r="A145" s="68">
        <v>138</v>
      </c>
      <c r="B145" s="77" t="s">
        <v>455</v>
      </c>
      <c r="C145" s="77" t="s">
        <v>195</v>
      </c>
      <c r="D145" s="78" t="s">
        <v>456</v>
      </c>
      <c r="E145" s="18">
        <v>87922.02</v>
      </c>
      <c r="F145" s="18">
        <v>0</v>
      </c>
      <c r="G145" s="18">
        <v>0</v>
      </c>
      <c r="H145" s="18">
        <f t="shared" si="10"/>
        <v>87922.02</v>
      </c>
      <c r="I145" s="18">
        <v>87922.02</v>
      </c>
      <c r="J145" s="18">
        <v>0</v>
      </c>
      <c r="K145" s="18">
        <v>0</v>
      </c>
      <c r="L145" s="18">
        <f t="shared" si="11"/>
        <v>87922.02</v>
      </c>
      <c r="M145" s="18">
        <v>87922.029999999984</v>
      </c>
      <c r="N145" s="18">
        <v>0</v>
      </c>
      <c r="O145" s="18">
        <v>0</v>
      </c>
      <c r="P145" s="18">
        <f t="shared" si="12"/>
        <v>87922.029999999984</v>
      </c>
      <c r="Q145" s="71">
        <f t="shared" si="13"/>
        <v>263766.07</v>
      </c>
      <c r="R145" s="71">
        <f t="shared" si="13"/>
        <v>0</v>
      </c>
      <c r="S145" s="71">
        <f t="shared" si="13"/>
        <v>0</v>
      </c>
      <c r="T145" s="71">
        <f t="shared" si="9"/>
        <v>263766.07</v>
      </c>
    </row>
    <row r="146" spans="1:20" ht="15.75">
      <c r="A146" s="68">
        <v>139</v>
      </c>
      <c r="B146" s="77" t="s">
        <v>457</v>
      </c>
      <c r="C146" s="77" t="s">
        <v>195</v>
      </c>
      <c r="D146" s="78" t="s">
        <v>458</v>
      </c>
      <c r="E146" s="18">
        <v>72891.23</v>
      </c>
      <c r="F146" s="18">
        <v>0</v>
      </c>
      <c r="G146" s="18">
        <v>0</v>
      </c>
      <c r="H146" s="18">
        <f t="shared" si="10"/>
        <v>72891.23</v>
      </c>
      <c r="I146" s="18">
        <v>72891.23</v>
      </c>
      <c r="J146" s="18">
        <v>0</v>
      </c>
      <c r="K146" s="18">
        <v>0</v>
      </c>
      <c r="L146" s="18">
        <f t="shared" si="11"/>
        <v>72891.23</v>
      </c>
      <c r="M146" s="18">
        <v>72891.220000000016</v>
      </c>
      <c r="N146" s="18">
        <v>0</v>
      </c>
      <c r="O146" s="18">
        <v>0</v>
      </c>
      <c r="P146" s="18">
        <f t="shared" si="12"/>
        <v>72891.220000000016</v>
      </c>
      <c r="Q146" s="71">
        <f t="shared" si="13"/>
        <v>218673.68</v>
      </c>
      <c r="R146" s="71">
        <f t="shared" si="13"/>
        <v>0</v>
      </c>
      <c r="S146" s="71">
        <f t="shared" si="13"/>
        <v>0</v>
      </c>
      <c r="T146" s="71">
        <f t="shared" si="9"/>
        <v>218673.68</v>
      </c>
    </row>
    <row r="147" spans="1:20" ht="15.75">
      <c r="A147" s="68">
        <v>140</v>
      </c>
      <c r="B147" s="77" t="s">
        <v>459</v>
      </c>
      <c r="C147" s="77" t="s">
        <v>195</v>
      </c>
      <c r="D147" s="78" t="s">
        <v>460</v>
      </c>
      <c r="E147" s="18">
        <v>62921.95</v>
      </c>
      <c r="F147" s="18">
        <v>0</v>
      </c>
      <c r="G147" s="18">
        <v>0</v>
      </c>
      <c r="H147" s="18">
        <f t="shared" si="10"/>
        <v>62921.95</v>
      </c>
      <c r="I147" s="18">
        <v>62921.95</v>
      </c>
      <c r="J147" s="18">
        <v>0</v>
      </c>
      <c r="K147" s="18">
        <v>0</v>
      </c>
      <c r="L147" s="18">
        <f t="shared" si="11"/>
        <v>62921.95</v>
      </c>
      <c r="M147" s="18">
        <v>62921.950000000012</v>
      </c>
      <c r="N147" s="18">
        <v>0</v>
      </c>
      <c r="O147" s="18">
        <v>0</v>
      </c>
      <c r="P147" s="18">
        <f t="shared" si="12"/>
        <v>62921.950000000012</v>
      </c>
      <c r="Q147" s="71">
        <f t="shared" si="13"/>
        <v>188765.85</v>
      </c>
      <c r="R147" s="71">
        <f t="shared" si="13"/>
        <v>0</v>
      </c>
      <c r="S147" s="71">
        <f t="shared" si="13"/>
        <v>0</v>
      </c>
      <c r="T147" s="71">
        <f t="shared" si="9"/>
        <v>188765.85</v>
      </c>
    </row>
    <row r="148" spans="1:20" ht="15.75">
      <c r="A148" s="68">
        <v>141</v>
      </c>
      <c r="B148" s="77" t="s">
        <v>461</v>
      </c>
      <c r="C148" s="77" t="s">
        <v>195</v>
      </c>
      <c r="D148" s="78" t="s">
        <v>462</v>
      </c>
      <c r="E148" s="18">
        <v>84735.27</v>
      </c>
      <c r="F148" s="18">
        <v>0</v>
      </c>
      <c r="G148" s="18">
        <v>0</v>
      </c>
      <c r="H148" s="18">
        <f t="shared" si="10"/>
        <v>84735.27</v>
      </c>
      <c r="I148" s="18">
        <v>84735.27</v>
      </c>
      <c r="J148" s="18">
        <v>0</v>
      </c>
      <c r="K148" s="18">
        <v>0</v>
      </c>
      <c r="L148" s="18">
        <f t="shared" si="11"/>
        <v>84735.27</v>
      </c>
      <c r="M148" s="18">
        <v>84735.259999999966</v>
      </c>
      <c r="N148" s="18">
        <v>0</v>
      </c>
      <c r="O148" s="18">
        <v>0</v>
      </c>
      <c r="P148" s="18">
        <f t="shared" si="12"/>
        <v>84735.259999999966</v>
      </c>
      <c r="Q148" s="71">
        <f t="shared" si="13"/>
        <v>254205.8</v>
      </c>
      <c r="R148" s="71">
        <f t="shared" si="13"/>
        <v>0</v>
      </c>
      <c r="S148" s="71">
        <f t="shared" si="13"/>
        <v>0</v>
      </c>
      <c r="T148" s="71">
        <f t="shared" si="9"/>
        <v>254205.8</v>
      </c>
    </row>
    <row r="149" spans="1:20" ht="45.75">
      <c r="A149" s="68">
        <v>142</v>
      </c>
      <c r="B149" s="77" t="s">
        <v>463</v>
      </c>
      <c r="C149" s="77" t="s">
        <v>200</v>
      </c>
      <c r="D149" s="79" t="s">
        <v>464</v>
      </c>
      <c r="E149" s="18">
        <v>0</v>
      </c>
      <c r="F149" s="18">
        <v>0</v>
      </c>
      <c r="G149" s="18">
        <v>66091</v>
      </c>
      <c r="H149" s="18">
        <f t="shared" si="10"/>
        <v>66091</v>
      </c>
      <c r="I149" s="18">
        <v>0</v>
      </c>
      <c r="J149" s="18">
        <v>0</v>
      </c>
      <c r="K149" s="18">
        <v>66091</v>
      </c>
      <c r="L149" s="18">
        <f t="shared" si="11"/>
        <v>66091</v>
      </c>
      <c r="M149" s="18">
        <v>0</v>
      </c>
      <c r="N149" s="18">
        <v>0</v>
      </c>
      <c r="O149" s="18">
        <v>66091.34</v>
      </c>
      <c r="P149" s="18">
        <f t="shared" si="12"/>
        <v>66091.34</v>
      </c>
      <c r="Q149" s="71">
        <f t="shared" si="13"/>
        <v>0</v>
      </c>
      <c r="R149" s="71">
        <f t="shared" si="13"/>
        <v>0</v>
      </c>
      <c r="S149" s="71">
        <f t="shared" si="13"/>
        <v>198273.34</v>
      </c>
      <c r="T149" s="71">
        <f t="shared" si="9"/>
        <v>198273.34</v>
      </c>
    </row>
    <row r="150" spans="1:20" ht="30.75">
      <c r="A150" s="68">
        <v>143</v>
      </c>
      <c r="B150" s="77" t="s">
        <v>465</v>
      </c>
      <c r="C150" s="77" t="s">
        <v>200</v>
      </c>
      <c r="D150" s="79" t="s">
        <v>466</v>
      </c>
      <c r="E150" s="18">
        <v>0</v>
      </c>
      <c r="F150" s="18">
        <v>0</v>
      </c>
      <c r="G150" s="18">
        <v>10929</v>
      </c>
      <c r="H150" s="18">
        <f t="shared" si="10"/>
        <v>10929</v>
      </c>
      <c r="I150" s="18">
        <v>0</v>
      </c>
      <c r="J150" s="18">
        <v>0</v>
      </c>
      <c r="K150" s="18">
        <v>10929</v>
      </c>
      <c r="L150" s="18">
        <f t="shared" si="11"/>
        <v>10929</v>
      </c>
      <c r="M150" s="18">
        <v>0</v>
      </c>
      <c r="N150" s="18">
        <v>0</v>
      </c>
      <c r="O150" s="18">
        <v>10930.39</v>
      </c>
      <c r="P150" s="18">
        <f t="shared" si="12"/>
        <v>10930.39</v>
      </c>
      <c r="Q150" s="71">
        <f t="shared" si="13"/>
        <v>0</v>
      </c>
      <c r="R150" s="71">
        <f t="shared" si="13"/>
        <v>0</v>
      </c>
      <c r="S150" s="71">
        <f t="shared" si="13"/>
        <v>32788.39</v>
      </c>
      <c r="T150" s="71">
        <f t="shared" si="9"/>
        <v>32788.39</v>
      </c>
    </row>
    <row r="151" spans="1:20" ht="15.75">
      <c r="A151" s="68">
        <v>144</v>
      </c>
      <c r="B151" s="77" t="s">
        <v>467</v>
      </c>
      <c r="C151" s="77" t="s">
        <v>200</v>
      </c>
      <c r="D151" s="79" t="s">
        <v>468</v>
      </c>
      <c r="E151" s="18">
        <v>0</v>
      </c>
      <c r="F151" s="18">
        <v>0</v>
      </c>
      <c r="G151" s="18">
        <v>173808</v>
      </c>
      <c r="H151" s="18">
        <f t="shared" si="10"/>
        <v>173808</v>
      </c>
      <c r="I151" s="18">
        <v>0</v>
      </c>
      <c r="J151" s="18">
        <v>0</v>
      </c>
      <c r="K151" s="18">
        <v>173808</v>
      </c>
      <c r="L151" s="18">
        <f t="shared" si="11"/>
        <v>173808</v>
      </c>
      <c r="M151" s="18">
        <v>0</v>
      </c>
      <c r="N151" s="18">
        <v>0</v>
      </c>
      <c r="O151" s="18">
        <v>173809.08000000002</v>
      </c>
      <c r="P151" s="18">
        <f t="shared" si="12"/>
        <v>173809.08000000002</v>
      </c>
      <c r="Q151" s="71">
        <f t="shared" si="13"/>
        <v>0</v>
      </c>
      <c r="R151" s="71">
        <f t="shared" si="13"/>
        <v>0</v>
      </c>
      <c r="S151" s="71">
        <f t="shared" si="13"/>
        <v>521425.08</v>
      </c>
      <c r="T151" s="71">
        <f t="shared" si="9"/>
        <v>521425.08</v>
      </c>
    </row>
    <row r="152" spans="1:20" ht="15.75">
      <c r="A152" s="68">
        <v>145</v>
      </c>
      <c r="B152" s="77" t="s">
        <v>469</v>
      </c>
      <c r="C152" s="77" t="s">
        <v>195</v>
      </c>
      <c r="D152" s="78" t="s">
        <v>470</v>
      </c>
      <c r="E152" s="18">
        <v>71006.38</v>
      </c>
      <c r="F152" s="18">
        <v>0</v>
      </c>
      <c r="G152" s="18">
        <v>0</v>
      </c>
      <c r="H152" s="18">
        <f t="shared" si="10"/>
        <v>71006.38</v>
      </c>
      <c r="I152" s="18">
        <v>71006.38</v>
      </c>
      <c r="J152" s="18">
        <v>0</v>
      </c>
      <c r="K152" s="18">
        <v>0</v>
      </c>
      <c r="L152" s="18">
        <f t="shared" si="11"/>
        <v>71006.38</v>
      </c>
      <c r="M152" s="18">
        <v>71006.389999999985</v>
      </c>
      <c r="N152" s="18">
        <v>0</v>
      </c>
      <c r="O152" s="18">
        <v>0</v>
      </c>
      <c r="P152" s="18">
        <f t="shared" si="12"/>
        <v>71006.389999999985</v>
      </c>
      <c r="Q152" s="71">
        <f t="shared" si="13"/>
        <v>213019.15</v>
      </c>
      <c r="R152" s="71">
        <f t="shared" si="13"/>
        <v>0</v>
      </c>
      <c r="S152" s="71">
        <f t="shared" si="13"/>
        <v>0</v>
      </c>
      <c r="T152" s="71">
        <f t="shared" si="9"/>
        <v>213019.15</v>
      </c>
    </row>
    <row r="153" spans="1:20" ht="45.75">
      <c r="A153" s="68">
        <v>146</v>
      </c>
      <c r="B153" s="77" t="s">
        <v>471</v>
      </c>
      <c r="C153" s="77" t="s">
        <v>264</v>
      </c>
      <c r="D153" s="80" t="s">
        <v>472</v>
      </c>
      <c r="E153" s="18">
        <v>0</v>
      </c>
      <c r="F153" s="18">
        <v>10938</v>
      </c>
      <c r="G153" s="18">
        <v>75004</v>
      </c>
      <c r="H153" s="18">
        <f t="shared" si="10"/>
        <v>85942</v>
      </c>
      <c r="I153" s="18">
        <v>0</v>
      </c>
      <c r="J153" s="18">
        <v>10938</v>
      </c>
      <c r="K153" s="18">
        <v>75004</v>
      </c>
      <c r="L153" s="18">
        <f t="shared" si="11"/>
        <v>85942</v>
      </c>
      <c r="M153" s="18">
        <v>0</v>
      </c>
      <c r="N153" s="18">
        <v>10936.720000000001</v>
      </c>
      <c r="O153" s="18">
        <v>75003.070000000007</v>
      </c>
      <c r="P153" s="18">
        <f t="shared" si="12"/>
        <v>85939.790000000008</v>
      </c>
      <c r="Q153" s="71">
        <f t="shared" si="13"/>
        <v>0</v>
      </c>
      <c r="R153" s="71">
        <f t="shared" si="13"/>
        <v>32812.720000000001</v>
      </c>
      <c r="S153" s="71">
        <f t="shared" si="13"/>
        <v>225011.07</v>
      </c>
      <c r="T153" s="71">
        <f t="shared" si="9"/>
        <v>257823.79</v>
      </c>
    </row>
    <row r="154" spans="1:20" s="55" customFormat="1" ht="33" customHeight="1">
      <c r="A154" s="81" t="s">
        <v>473</v>
      </c>
      <c r="B154" s="81"/>
      <c r="C154" s="81"/>
      <c r="D154" s="81"/>
      <c r="E154" s="82">
        <f t="shared" ref="E154:T154" si="14">SUM(E9:E153)</f>
        <v>11857187.370499996</v>
      </c>
      <c r="F154" s="82">
        <f t="shared" si="14"/>
        <v>373026.78</v>
      </c>
      <c r="G154" s="82">
        <f t="shared" si="14"/>
        <v>5863803.8511000006</v>
      </c>
      <c r="H154" s="82">
        <f t="shared" si="14"/>
        <v>18094018.001600001</v>
      </c>
      <c r="I154" s="82">
        <f t="shared" si="14"/>
        <v>12088366.319999998</v>
      </c>
      <c r="J154" s="82">
        <f t="shared" si="14"/>
        <v>373865</v>
      </c>
      <c r="K154" s="82">
        <f t="shared" si="14"/>
        <v>6039391</v>
      </c>
      <c r="L154" s="82">
        <f t="shared" si="14"/>
        <v>18501622.320000004</v>
      </c>
      <c r="M154" s="82">
        <f t="shared" si="14"/>
        <v>12088366.360000003</v>
      </c>
      <c r="N154" s="82">
        <f t="shared" si="14"/>
        <v>373871</v>
      </c>
      <c r="O154" s="82">
        <f t="shared" si="14"/>
        <v>6039388.0000000009</v>
      </c>
      <c r="P154" s="82">
        <f t="shared" si="14"/>
        <v>18501625.359999999</v>
      </c>
      <c r="Q154" s="82">
        <f t="shared" si="14"/>
        <v>36033920.050499998</v>
      </c>
      <c r="R154" s="82">
        <f t="shared" si="14"/>
        <v>1120762.7799999996</v>
      </c>
      <c r="S154" s="82">
        <f t="shared" si="14"/>
        <v>17942582.851100001</v>
      </c>
      <c r="T154" s="82">
        <f t="shared" si="14"/>
        <v>55097265.681600027</v>
      </c>
    </row>
    <row r="155" spans="1:20" ht="15.75" customHeight="1">
      <c r="A155" s="81" t="s">
        <v>474</v>
      </c>
      <c r="B155" s="81"/>
      <c r="C155" s="81"/>
      <c r="D155" s="81"/>
      <c r="E155" s="83"/>
      <c r="F155" s="84"/>
      <c r="G155" s="71">
        <f>'29.12.17-ECO CLIN-'!E93</f>
        <v>532685.85</v>
      </c>
      <c r="H155" s="71">
        <f>G155</f>
        <v>532685.85</v>
      </c>
      <c r="I155" s="85"/>
      <c r="J155" s="85"/>
      <c r="K155" s="86">
        <f>'29.12.17-ECO CLIN-'!F93</f>
        <v>533574.74</v>
      </c>
      <c r="L155" s="86">
        <f>K155</f>
        <v>533574.74</v>
      </c>
      <c r="M155" s="85"/>
      <c r="N155" s="85"/>
      <c r="O155" s="86">
        <f>'29.12.17-ECO CLIN-'!G93</f>
        <v>533588.71999999986</v>
      </c>
      <c r="P155" s="86">
        <f>O155</f>
        <v>533588.71999999986</v>
      </c>
      <c r="Q155" s="85"/>
      <c r="R155" s="85"/>
      <c r="S155" s="86">
        <f>O155+K155+G155</f>
        <v>1599849.31</v>
      </c>
      <c r="T155" s="86">
        <f>S155</f>
        <v>1599849.31</v>
      </c>
    </row>
    <row r="156" spans="1:20" ht="15.75" customHeight="1">
      <c r="A156" s="81" t="s">
        <v>475</v>
      </c>
      <c r="B156" s="81"/>
      <c r="C156" s="81"/>
      <c r="D156" s="81"/>
      <c r="E156" s="83"/>
      <c r="F156" s="84"/>
      <c r="G156" s="71">
        <f>'29.12.17-ECO FAM+dent-tr.i 2018'!E44</f>
        <v>67105</v>
      </c>
      <c r="H156" s="71">
        <f t="shared" ref="H156:H157" si="15">G156</f>
        <v>67105</v>
      </c>
      <c r="I156" s="85"/>
      <c r="J156" s="85"/>
      <c r="K156" s="86">
        <f>'29.12.17-ECO FAM+dent-tr.i 2018'!F44</f>
        <v>67105</v>
      </c>
      <c r="L156" s="86">
        <f t="shared" ref="L156:L157" si="16">K156</f>
        <v>67105</v>
      </c>
      <c r="M156" s="85"/>
      <c r="N156" s="85"/>
      <c r="O156" s="86">
        <f>'29.12.17-ECO FAM+dent-tr.i 2018'!G44</f>
        <v>67103</v>
      </c>
      <c r="P156" s="86">
        <f t="shared" ref="P156:P157" si="17">O156</f>
        <v>67103</v>
      </c>
      <c r="Q156" s="85"/>
      <c r="R156" s="85"/>
      <c r="S156" s="86">
        <f t="shared" ref="S156:S157" si="18">O156+K156+G156</f>
        <v>201313</v>
      </c>
      <c r="T156" s="86">
        <f t="shared" ref="T156:T157" si="19">S156</f>
        <v>201313</v>
      </c>
    </row>
    <row r="157" spans="1:20" ht="15.75" customHeight="1">
      <c r="A157" s="81" t="s">
        <v>476</v>
      </c>
      <c r="B157" s="81"/>
      <c r="C157" s="81"/>
      <c r="D157" s="81"/>
      <c r="E157" s="83"/>
      <c r="F157" s="84"/>
      <c r="G157" s="71">
        <f>'29.12.17-ECO FAM+dent-tr.i 2018'!E55</f>
        <v>67104</v>
      </c>
      <c r="H157" s="71">
        <f t="shared" si="15"/>
        <v>67104</v>
      </c>
      <c r="I157" s="85"/>
      <c r="J157" s="85"/>
      <c r="K157" s="86">
        <f>'29.12.17-ECO FAM+dent-tr.i 2018'!F55</f>
        <v>67104</v>
      </c>
      <c r="L157" s="86">
        <f t="shared" si="16"/>
        <v>67104</v>
      </c>
      <c r="M157" s="85"/>
      <c r="N157" s="85"/>
      <c r="O157" s="86">
        <f>'29.12.17-ECO FAM+dent-tr.i 2018'!G55</f>
        <v>67105</v>
      </c>
      <c r="P157" s="86">
        <f t="shared" si="17"/>
        <v>67105</v>
      </c>
      <c r="Q157" s="85"/>
      <c r="R157" s="85"/>
      <c r="S157" s="86">
        <f t="shared" si="18"/>
        <v>201313</v>
      </c>
      <c r="T157" s="86">
        <f t="shared" si="19"/>
        <v>201313</v>
      </c>
    </row>
    <row r="158" spans="1:20" s="88" customFormat="1" ht="15.75" customHeight="1">
      <c r="A158" s="81" t="s">
        <v>477</v>
      </c>
      <c r="B158" s="81"/>
      <c r="C158" s="81"/>
      <c r="D158" s="81"/>
      <c r="E158" s="87">
        <f t="shared" ref="E158:T158" si="20">E154+E155+E156+E157</f>
        <v>11857187.370499996</v>
      </c>
      <c r="F158" s="87">
        <f t="shared" si="20"/>
        <v>373026.78</v>
      </c>
      <c r="G158" s="87">
        <f t="shared" si="20"/>
        <v>6530698.7011000002</v>
      </c>
      <c r="H158" s="87">
        <f t="shared" si="20"/>
        <v>18760912.851600002</v>
      </c>
      <c r="I158" s="87">
        <f t="shared" si="20"/>
        <v>12088366.319999998</v>
      </c>
      <c r="J158" s="87">
        <f t="shared" si="20"/>
        <v>373865</v>
      </c>
      <c r="K158" s="87">
        <f t="shared" si="20"/>
        <v>6707174.7400000002</v>
      </c>
      <c r="L158" s="87">
        <f t="shared" si="20"/>
        <v>19169406.060000002</v>
      </c>
      <c r="M158" s="87">
        <f t="shared" si="20"/>
        <v>12088366.360000003</v>
      </c>
      <c r="N158" s="87">
        <f t="shared" si="20"/>
        <v>373871</v>
      </c>
      <c r="O158" s="87">
        <f t="shared" si="20"/>
        <v>6707184.7200000007</v>
      </c>
      <c r="P158" s="87">
        <f t="shared" si="20"/>
        <v>19169422.079999998</v>
      </c>
      <c r="Q158" s="87">
        <f t="shared" si="20"/>
        <v>36033920.050499998</v>
      </c>
      <c r="R158" s="87">
        <f t="shared" si="20"/>
        <v>1120762.7799999996</v>
      </c>
      <c r="S158" s="87">
        <f t="shared" si="20"/>
        <v>19945058.1611</v>
      </c>
      <c r="T158" s="87">
        <f t="shared" si="20"/>
        <v>57099740.991600029</v>
      </c>
    </row>
    <row r="160" spans="1:20" ht="15">
      <c r="S160" s="54" t="s">
        <v>478</v>
      </c>
      <c r="T160" s="89">
        <v>57518000</v>
      </c>
    </row>
    <row r="161" spans="20:20" ht="15">
      <c r="T161" s="89">
        <f>T160-T158</f>
        <v>418259.00839997083</v>
      </c>
    </row>
  </sheetData>
  <autoFilter ref="A7:P154"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13">
    <mergeCell ref="A158:D158"/>
    <mergeCell ref="M7:P7"/>
    <mergeCell ref="Q7:T7"/>
    <mergeCell ref="A154:D154"/>
    <mergeCell ref="A155:D155"/>
    <mergeCell ref="A156:D156"/>
    <mergeCell ref="A157:D157"/>
    <mergeCell ref="A7:A8"/>
    <mergeCell ref="B7:B8"/>
    <mergeCell ref="C7:C8"/>
    <mergeCell ref="D7:D8"/>
    <mergeCell ref="E7:H7"/>
    <mergeCell ref="I7:L7"/>
  </mergeCells>
  <printOptions horizontalCentered="1"/>
  <pageMargins left="0" right="0" top="0.69685039400000004" bottom="0.59055118110236204" header="0.118110236220472" footer="0.118110236220472"/>
  <pageSetup paperSize="9" scale="39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29.12.17-ECO FAM+dent-tr.i 2018</vt:lpstr>
      <vt:lpstr>29.12.17-ECO CLIN-</vt:lpstr>
      <vt:lpstr>29.12.17-PARA -</vt:lpstr>
      <vt:lpstr>'29.12.17-ECO CLIN-'!Print_Area</vt:lpstr>
      <vt:lpstr>'29.12.17-ECO FAM+dent-tr.i 2018'!Print_Area</vt:lpstr>
      <vt:lpstr>'29.12.17-PARA -'!Print_Area</vt:lpstr>
      <vt:lpstr>'29.12.17-ECO CLIN-'!Print_Titles</vt:lpstr>
      <vt:lpstr>'29.12.17-ECO FAM+dent-tr.i 2018'!Print_Titles</vt:lpstr>
      <vt:lpstr>'29.12.17-PARA -'!Print_Titles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2018-01-03T19:36:00Z</dcterms:created>
  <dcterms:modified xsi:type="dcterms:W3CDTF">2018-01-03T19:37:09Z</dcterms:modified>
</cp:coreProperties>
</file>